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050" yWindow="135" windowWidth="11880" windowHeight="9840" tabRatio="605"/>
  </bookViews>
  <sheets>
    <sheet name="годовой отчет 2020" sheetId="9" r:id="rId1"/>
  </sheets>
  <definedNames>
    <definedName name="_GoBack" localSheetId="0">#REF!</definedName>
    <definedName name="имя">#REF!</definedName>
    <definedName name="_xlnm.Print_Area" localSheetId="0">'годовой отчет 2020'!$A$1:$K$2104</definedName>
  </definedNames>
  <calcPr calcId="124519" iterate="1"/>
</workbook>
</file>

<file path=xl/calcChain.xml><?xml version="1.0" encoding="utf-8"?>
<calcChain xmlns="http://schemas.openxmlformats.org/spreadsheetml/2006/main">
  <c r="G973" i="9"/>
  <c r="H474" l="1"/>
  <c r="D632" l="1"/>
  <c r="D630"/>
  <c r="H1037"/>
  <c r="G2067" l="1"/>
  <c r="H2067"/>
  <c r="E175" l="1"/>
  <c r="F175"/>
  <c r="E203"/>
  <c r="F203"/>
  <c r="E224"/>
  <c r="F224"/>
  <c r="E245"/>
  <c r="F245"/>
  <c r="D287"/>
  <c r="E287"/>
  <c r="F287"/>
  <c r="E398"/>
  <c r="F1155"/>
  <c r="E1155"/>
  <c r="E513"/>
  <c r="F513"/>
  <c r="E512"/>
  <c r="F512"/>
  <c r="E511"/>
  <c r="F511"/>
  <c r="D511"/>
  <c r="E510"/>
  <c r="F510"/>
  <c r="E679"/>
  <c r="F679"/>
  <c r="E714"/>
  <c r="F714"/>
  <c r="F749"/>
  <c r="E749"/>
  <c r="E812"/>
  <c r="F812"/>
  <c r="E847"/>
  <c r="F847"/>
  <c r="F910"/>
  <c r="E910"/>
  <c r="E959"/>
  <c r="F959"/>
  <c r="F973"/>
  <c r="E973"/>
  <c r="E1039"/>
  <c r="F1039"/>
  <c r="E1038"/>
  <c r="F1038"/>
  <c r="E1037"/>
  <c r="F1037"/>
  <c r="E1036"/>
  <c r="F1036"/>
  <c r="E1057"/>
  <c r="F1057"/>
  <c r="E1088"/>
  <c r="F1088"/>
  <c r="E1086"/>
  <c r="F1086"/>
  <c r="E1085"/>
  <c r="F1085"/>
  <c r="E1087"/>
  <c r="F1087"/>
  <c r="F1158"/>
  <c r="E1158"/>
  <c r="E1157"/>
  <c r="F1157"/>
  <c r="E1156"/>
  <c r="F1156"/>
  <c r="E1220"/>
  <c r="F1220"/>
  <c r="E1234"/>
  <c r="F1234"/>
  <c r="E1248"/>
  <c r="F1248"/>
  <c r="E1283"/>
  <c r="F1283"/>
  <c r="E1297"/>
  <c r="F1297"/>
  <c r="E1311"/>
  <c r="F1311"/>
  <c r="E1325"/>
  <c r="F1325"/>
  <c r="E1391"/>
  <c r="F1391"/>
  <c r="E1419"/>
  <c r="F1419"/>
  <c r="E1461"/>
  <c r="F1461"/>
  <c r="E1510"/>
  <c r="F1510"/>
  <c r="E1559"/>
  <c r="F1559"/>
  <c r="D1616"/>
  <c r="G1742"/>
  <c r="H1742"/>
  <c r="E1637"/>
  <c r="F1637"/>
  <c r="E1665"/>
  <c r="F1665"/>
  <c r="E1827" l="1"/>
  <c r="F1827"/>
  <c r="E1862"/>
  <c r="F1862"/>
  <c r="E1897"/>
  <c r="F1897"/>
  <c r="E1700" l="1"/>
  <c r="F1700"/>
  <c r="F2067" l="1"/>
  <c r="E2067"/>
  <c r="F1721"/>
  <c r="E1721"/>
  <c r="F1580"/>
  <c r="E1580"/>
  <c r="E83" l="1"/>
  <c r="D230" l="1"/>
  <c r="D910"/>
  <c r="D1057"/>
  <c r="D1156"/>
  <c r="D1157"/>
  <c r="D1155"/>
  <c r="D2067"/>
  <c r="I2067" s="1"/>
  <c r="K2095"/>
  <c r="J2095"/>
  <c r="I2095"/>
  <c r="H2094"/>
  <c r="F2094"/>
  <c r="E2094"/>
  <c r="D2094"/>
  <c r="I2094" l="1"/>
  <c r="G382" l="1"/>
  <c r="G52" s="1"/>
  <c r="D1804" l="1"/>
  <c r="K1777"/>
  <c r="K819" l="1"/>
  <c r="K903"/>
  <c r="J903"/>
  <c r="I903"/>
  <c r="K1107"/>
  <c r="K1108"/>
  <c r="K1109"/>
  <c r="J1107"/>
  <c r="J1108"/>
  <c r="J1109"/>
  <c r="H1189" l="1"/>
  <c r="G395"/>
  <c r="G19" s="1"/>
  <c r="K1190" l="1"/>
  <c r="J1190"/>
  <c r="I1190"/>
  <c r="H1021" l="1"/>
  <c r="H930" l="1"/>
  <c r="K924"/>
  <c r="K925"/>
  <c r="K926"/>
  <c r="K927"/>
  <c r="K928"/>
  <c r="K929"/>
  <c r="K931"/>
  <c r="J924"/>
  <c r="J925"/>
  <c r="J926"/>
  <c r="J927"/>
  <c r="J928"/>
  <c r="J929"/>
  <c r="J931"/>
  <c r="I924"/>
  <c r="I925"/>
  <c r="I926"/>
  <c r="I927"/>
  <c r="I928"/>
  <c r="I929"/>
  <c r="I931"/>
  <c r="K97" l="1"/>
  <c r="K98"/>
  <c r="K99"/>
  <c r="K100"/>
  <c r="K104"/>
  <c r="K105"/>
  <c r="K106"/>
  <c r="K107"/>
  <c r="K111"/>
  <c r="K112"/>
  <c r="K113"/>
  <c r="K114"/>
  <c r="K118"/>
  <c r="K119"/>
  <c r="K120"/>
  <c r="K121"/>
  <c r="K124"/>
  <c r="K126"/>
  <c r="K127"/>
  <c r="K128"/>
  <c r="K129"/>
  <c r="K130"/>
  <c r="K131"/>
  <c r="K132"/>
  <c r="K133"/>
  <c r="K134"/>
  <c r="K135"/>
  <c r="K136"/>
  <c r="K137"/>
  <c r="K138"/>
  <c r="K139"/>
  <c r="K140"/>
  <c r="K141"/>
  <c r="K142"/>
  <c r="K143"/>
  <c r="K144"/>
  <c r="K146"/>
  <c r="K147"/>
  <c r="K148"/>
  <c r="K149"/>
  <c r="J97"/>
  <c r="J98"/>
  <c r="J99"/>
  <c r="J100"/>
  <c r="J104"/>
  <c r="J105"/>
  <c r="J106"/>
  <c r="J107"/>
  <c r="J111"/>
  <c r="J112"/>
  <c r="J113"/>
  <c r="J114"/>
  <c r="J118"/>
  <c r="J119"/>
  <c r="J120"/>
  <c r="J121"/>
  <c r="J124"/>
  <c r="J126"/>
  <c r="J127"/>
  <c r="J128"/>
  <c r="J129"/>
  <c r="J130"/>
  <c r="J131"/>
  <c r="J132"/>
  <c r="J133"/>
  <c r="J134"/>
  <c r="J135"/>
  <c r="J136"/>
  <c r="J137"/>
  <c r="J138"/>
  <c r="J139"/>
  <c r="J140"/>
  <c r="J141"/>
  <c r="J142"/>
  <c r="J143"/>
  <c r="J144"/>
  <c r="J146"/>
  <c r="J147"/>
  <c r="J148"/>
  <c r="J149"/>
  <c r="I97"/>
  <c r="I98"/>
  <c r="I99"/>
  <c r="I100"/>
  <c r="I104"/>
  <c r="I105"/>
  <c r="I106"/>
  <c r="I107"/>
  <c r="I111"/>
  <c r="I112"/>
  <c r="I113"/>
  <c r="I114"/>
  <c r="I118"/>
  <c r="I119"/>
  <c r="I120"/>
  <c r="I121"/>
  <c r="I125"/>
  <c r="I126"/>
  <c r="I127"/>
  <c r="I128"/>
  <c r="I129"/>
  <c r="I130"/>
  <c r="I133"/>
  <c r="I134"/>
  <c r="I135"/>
  <c r="I136"/>
  <c r="I137"/>
  <c r="I139"/>
  <c r="I140"/>
  <c r="I141"/>
  <c r="I142"/>
  <c r="I143"/>
  <c r="I144"/>
  <c r="I146"/>
  <c r="I147"/>
  <c r="I148"/>
  <c r="I149"/>
  <c r="G90" l="1"/>
  <c r="G83" s="1"/>
  <c r="F398" l="1"/>
  <c r="H90" l="1"/>
  <c r="H83" s="1"/>
  <c r="H91"/>
  <c r="H84" s="1"/>
  <c r="H92"/>
  <c r="H85" s="1"/>
  <c r="H93"/>
  <c r="H86" s="1"/>
  <c r="H1248"/>
  <c r="G847"/>
  <c r="H389" l="1"/>
  <c r="G389"/>
  <c r="G59" s="1"/>
  <c r="F389"/>
  <c r="E325"/>
  <c r="F325"/>
  <c r="F324"/>
  <c r="E324"/>
  <c r="G398"/>
  <c r="K389" l="1"/>
  <c r="D89" l="1"/>
  <c r="I90"/>
  <c r="G93"/>
  <c r="G86" s="1"/>
  <c r="G92"/>
  <c r="G85" s="1"/>
  <c r="G91"/>
  <c r="J93"/>
  <c r="I92"/>
  <c r="I93"/>
  <c r="I91"/>
  <c r="J90"/>
  <c r="J92" l="1"/>
  <c r="G84"/>
  <c r="J91"/>
  <c r="F83"/>
  <c r="K90"/>
  <c r="F84"/>
  <c r="K91"/>
  <c r="F85"/>
  <c r="K85" s="1"/>
  <c r="K92"/>
  <c r="F86"/>
  <c r="K86" s="1"/>
  <c r="K93"/>
  <c r="D83"/>
  <c r="D103"/>
  <c r="H1897"/>
  <c r="D86"/>
  <c r="I86" s="1"/>
  <c r="E85"/>
  <c r="J85" s="1"/>
  <c r="D84"/>
  <c r="I84" s="1"/>
  <c r="E290"/>
  <c r="F290"/>
  <c r="G290"/>
  <c r="E289"/>
  <c r="F289"/>
  <c r="G289"/>
  <c r="D290"/>
  <c r="D291"/>
  <c r="D292"/>
  <c r="D293"/>
  <c r="D300"/>
  <c r="D307"/>
  <c r="D314"/>
  <c r="D322"/>
  <c r="D323"/>
  <c r="D324"/>
  <c r="D325"/>
  <c r="D326"/>
  <c r="D327"/>
  <c r="D328"/>
  <c r="D335"/>
  <c r="D288"/>
  <c r="D289"/>
  <c r="K84" l="1"/>
  <c r="D321"/>
  <c r="G1037"/>
  <c r="D1037"/>
  <c r="I1052"/>
  <c r="G1155"/>
  <c r="G1897"/>
  <c r="F2068"/>
  <c r="E1059" l="1"/>
  <c r="F1059"/>
  <c r="E86" l="1"/>
  <c r="J86" s="1"/>
  <c r="D85"/>
  <c r="I85" s="1"/>
  <c r="E84"/>
  <c r="J84" s="1"/>
  <c r="H110"/>
  <c r="D110"/>
  <c r="H103"/>
  <c r="I103" s="1"/>
  <c r="I110" l="1"/>
  <c r="D1580"/>
  <c r="H398"/>
  <c r="E399" l="1"/>
  <c r="F399"/>
  <c r="G399"/>
  <c r="H399"/>
  <c r="E401"/>
  <c r="F401"/>
  <c r="G401"/>
  <c r="H401"/>
  <c r="E400"/>
  <c r="F400"/>
  <c r="G400"/>
  <c r="H400"/>
  <c r="G679"/>
  <c r="H679"/>
  <c r="H751"/>
  <c r="G751"/>
  <c r="D751"/>
  <c r="D1036"/>
  <c r="D973"/>
  <c r="D847"/>
  <c r="D812"/>
  <c r="D749"/>
  <c r="D714"/>
  <c r="D679"/>
  <c r="G1085"/>
  <c r="H1085"/>
  <c r="H1155" l="1"/>
  <c r="K531" l="1"/>
  <c r="J531"/>
  <c r="I531"/>
  <c r="E378"/>
  <c r="F378"/>
  <c r="G378"/>
  <c r="H378"/>
  <c r="D378"/>
  <c r="E377"/>
  <c r="F377"/>
  <c r="G377"/>
  <c r="H377"/>
  <c r="H375"/>
  <c r="E376"/>
  <c r="F376"/>
  <c r="G376"/>
  <c r="H376"/>
  <c r="D376"/>
  <c r="K315"/>
  <c r="J315"/>
  <c r="I315"/>
  <c r="G1157"/>
  <c r="H1157"/>
  <c r="H395" l="1"/>
  <c r="H349" s="1"/>
  <c r="K1113"/>
  <c r="J1113"/>
  <c r="K2088"/>
  <c r="J2088"/>
  <c r="I2088"/>
  <c r="K1383"/>
  <c r="J1383"/>
  <c r="I1383"/>
  <c r="K1376"/>
  <c r="J1376"/>
  <c r="I1376"/>
  <c r="K1206"/>
  <c r="J1206"/>
  <c r="I1206"/>
  <c r="K1183"/>
  <c r="J1183"/>
  <c r="I1183"/>
  <c r="K1176"/>
  <c r="J1176"/>
  <c r="I1176"/>
  <c r="K1071"/>
  <c r="J1071"/>
  <c r="I1071"/>
  <c r="K1053"/>
  <c r="J1053"/>
  <c r="I1053"/>
  <c r="K1052"/>
  <c r="J1052"/>
  <c r="K1050"/>
  <c r="J1050"/>
  <c r="I1050"/>
  <c r="K1106"/>
  <c r="J1106"/>
  <c r="I1099"/>
  <c r="I1113"/>
  <c r="G1088"/>
  <c r="H1088"/>
  <c r="I1106"/>
  <c r="I1107"/>
  <c r="I1108"/>
  <c r="I1109"/>
  <c r="H19" l="1"/>
  <c r="G1087"/>
  <c r="H1087"/>
  <c r="G1036"/>
  <c r="H1036"/>
  <c r="G1039"/>
  <c r="H1039"/>
  <c r="G1038"/>
  <c r="H1038"/>
  <c r="H973"/>
  <c r="H1000"/>
  <c r="H1007"/>
  <c r="H1014"/>
  <c r="H1028"/>
  <c r="H1035" l="1"/>
  <c r="G1057" l="1"/>
  <c r="H1057"/>
  <c r="H993" l="1"/>
  <c r="H986"/>
  <c r="H847" l="1"/>
  <c r="H902" l="1"/>
  <c r="G812" l="1"/>
  <c r="H812"/>
  <c r="G1355" l="1"/>
  <c r="G287" l="1"/>
  <c r="H287"/>
  <c r="H300"/>
  <c r="H307"/>
  <c r="H314"/>
  <c r="H512" l="1"/>
  <c r="G510"/>
  <c r="G512"/>
  <c r="F752"/>
  <c r="G752"/>
  <c r="H752"/>
  <c r="D752"/>
  <c r="D750"/>
  <c r="E750"/>
  <c r="F750"/>
  <c r="G750"/>
  <c r="H750"/>
  <c r="K812"/>
  <c r="G1086"/>
  <c r="H1086"/>
  <c r="D1086"/>
  <c r="H1161"/>
  <c r="H1156"/>
  <c r="G1156"/>
  <c r="H1356" l="1"/>
  <c r="G1356"/>
  <c r="F1355"/>
  <c r="E1356"/>
  <c r="F1356"/>
  <c r="E1355"/>
  <c r="D1355"/>
  <c r="D1356"/>
  <c r="G1510"/>
  <c r="G1615" l="1"/>
  <c r="G1665"/>
  <c r="G1721"/>
  <c r="F1742"/>
  <c r="E1742"/>
  <c r="H2068"/>
  <c r="H2069"/>
  <c r="G2069"/>
  <c r="H2059"/>
  <c r="F2069"/>
  <c r="F2070"/>
  <c r="E2069"/>
  <c r="E2068"/>
  <c r="D2068"/>
  <c r="H2066" l="1"/>
  <c r="H510"/>
  <c r="H511"/>
  <c r="G511"/>
  <c r="H558"/>
  <c r="H749" l="1"/>
  <c r="G749"/>
  <c r="H804"/>
  <c r="H910"/>
  <c r="G910"/>
  <c r="H959"/>
  <c r="G959"/>
  <c r="H1042"/>
  <c r="H1049"/>
  <c r="H1070"/>
  <c r="H1105"/>
  <c r="H1112"/>
  <c r="H1175"/>
  <c r="I1175" s="1"/>
  <c r="H1182"/>
  <c r="H1358"/>
  <c r="G1358"/>
  <c r="G1357"/>
  <c r="H1357"/>
  <c r="H1355"/>
  <c r="H1375"/>
  <c r="H1382"/>
  <c r="G1580"/>
  <c r="H1580"/>
  <c r="H1734"/>
  <c r="H1755"/>
  <c r="H1790"/>
  <c r="H1797"/>
  <c r="G2068"/>
  <c r="H2080"/>
  <c r="H2087"/>
  <c r="E382" l="1"/>
  <c r="J382" s="1"/>
  <c r="F382"/>
  <c r="K382" s="1"/>
  <c r="E389"/>
  <c r="J389" s="1"/>
  <c r="E375"/>
  <c r="E45" s="1"/>
  <c r="F375"/>
  <c r="F45" s="1"/>
  <c r="E59"/>
  <c r="J59" s="1"/>
  <c r="F59"/>
  <c r="K59" s="1"/>
  <c r="F52" l="1"/>
  <c r="E52"/>
  <c r="D1700"/>
  <c r="F2087" l="1"/>
  <c r="E2087"/>
  <c r="E2070"/>
  <c r="D87" l="1"/>
  <c r="D88"/>
  <c r="D138"/>
  <c r="I138" s="1"/>
  <c r="I314"/>
  <c r="H387"/>
  <c r="H386"/>
  <c r="E385"/>
  <c r="F385"/>
  <c r="G385"/>
  <c r="E384"/>
  <c r="F384"/>
  <c r="G384"/>
  <c r="H384"/>
  <c r="E383"/>
  <c r="F383"/>
  <c r="G383"/>
  <c r="H383"/>
  <c r="H382"/>
  <c r="D383"/>
  <c r="D53" s="1"/>
  <c r="D384"/>
  <c r="D54" s="1"/>
  <c r="D385"/>
  <c r="D55" s="1"/>
  <c r="D386"/>
  <c r="D56" s="1"/>
  <c r="D387"/>
  <c r="D57" s="1"/>
  <c r="D52"/>
  <c r="D512"/>
  <c r="D513"/>
  <c r="D514"/>
  <c r="D515"/>
  <c r="D510"/>
  <c r="D530"/>
  <c r="I530" s="1"/>
  <c r="D51" l="1"/>
  <c r="I382"/>
  <c r="H52"/>
  <c r="H51" s="1"/>
  <c r="D82"/>
  <c r="H381"/>
  <c r="D381"/>
  <c r="D848"/>
  <c r="D849"/>
  <c r="D850"/>
  <c r="D851"/>
  <c r="D852"/>
  <c r="D902"/>
  <c r="I902" s="1"/>
  <c r="D911"/>
  <c r="D912"/>
  <c r="D913"/>
  <c r="D914"/>
  <c r="D915"/>
  <c r="D930"/>
  <c r="I930" s="1"/>
  <c r="D1021"/>
  <c r="D1028"/>
  <c r="D1070"/>
  <c r="I1070" s="1"/>
  <c r="D1087"/>
  <c r="D1088"/>
  <c r="I1088" s="1"/>
  <c r="D1089"/>
  <c r="D1090"/>
  <c r="D1085"/>
  <c r="D1112"/>
  <c r="I1112" s="1"/>
  <c r="D1158"/>
  <c r="D1159"/>
  <c r="D1160"/>
  <c r="D1182"/>
  <c r="I1182" s="1"/>
  <c r="D1358"/>
  <c r="D1359"/>
  <c r="D1360"/>
  <c r="D1357"/>
  <c r="D1382"/>
  <c r="I1382" s="1"/>
  <c r="D1375"/>
  <c r="I1375" s="1"/>
  <c r="D2087"/>
  <c r="I2087" s="1"/>
  <c r="D2080"/>
  <c r="I381" l="1"/>
  <c r="D1354"/>
  <c r="D909"/>
  <c r="E1820"/>
  <c r="F1820"/>
  <c r="K1043" l="1"/>
  <c r="J1043"/>
  <c r="I1043"/>
  <c r="H89"/>
  <c r="I89" s="1"/>
  <c r="H335"/>
  <c r="H513"/>
  <c r="G513"/>
  <c r="H523"/>
  <c r="H544"/>
  <c r="H895"/>
  <c r="H1350"/>
  <c r="G1350"/>
  <c r="H1348"/>
  <c r="G1348"/>
  <c r="H1665"/>
  <c r="H2064"/>
  <c r="H2063"/>
  <c r="H2070"/>
  <c r="G2070"/>
  <c r="H2061"/>
  <c r="H2058" s="1"/>
  <c r="G2061"/>
  <c r="G2053" s="1"/>
  <c r="H1354" l="1"/>
  <c r="H509"/>
  <c r="D1049" l="1"/>
  <c r="I1049" s="1"/>
  <c r="D1361"/>
  <c r="K1036"/>
  <c r="J1036"/>
  <c r="D176" l="1"/>
  <c r="D762"/>
  <c r="E1213"/>
  <c r="D1249"/>
  <c r="D1284"/>
  <c r="D1298"/>
  <c r="D1312"/>
  <c r="D1326"/>
  <c r="D1392"/>
  <c r="D1420"/>
  <c r="D1462"/>
  <c r="D1213" l="1"/>
  <c r="F974"/>
  <c r="F975"/>
  <c r="F976"/>
  <c r="E974"/>
  <c r="E975"/>
  <c r="E976"/>
  <c r="F1358"/>
  <c r="F1357"/>
  <c r="E1358"/>
  <c r="E1350" s="1"/>
  <c r="E1357"/>
  <c r="F1348"/>
  <c r="E1348"/>
  <c r="F1347"/>
  <c r="F1344"/>
  <c r="E1344"/>
  <c r="F1213"/>
  <c r="K1038"/>
  <c r="K512"/>
  <c r="F76"/>
  <c r="J1085"/>
  <c r="I511"/>
  <c r="D509"/>
  <c r="I509" s="1"/>
  <c r="D753"/>
  <c r="D754"/>
  <c r="D797"/>
  <c r="D804"/>
  <c r="D1014"/>
  <c r="D1040"/>
  <c r="D1039"/>
  <c r="I1039" s="1"/>
  <c r="D1038"/>
  <c r="I1038" s="1"/>
  <c r="I1037"/>
  <c r="D1041"/>
  <c r="I1036"/>
  <c r="D1042"/>
  <c r="I1042" s="1"/>
  <c r="D1105"/>
  <c r="I1105" s="1"/>
  <c r="D1091"/>
  <c r="D1084"/>
  <c r="K336"/>
  <c r="J336"/>
  <c r="I336"/>
  <c r="I335"/>
  <c r="G2062"/>
  <c r="H2062"/>
  <c r="H2054" s="1"/>
  <c r="G2060"/>
  <c r="H2060"/>
  <c r="H2052" s="1"/>
  <c r="E50"/>
  <c r="F50"/>
  <c r="G50"/>
  <c r="H50"/>
  <c r="E49"/>
  <c r="F49"/>
  <c r="G49"/>
  <c r="H49"/>
  <c r="H48"/>
  <c r="H47"/>
  <c r="H46"/>
  <c r="H45"/>
  <c r="E323"/>
  <c r="F323"/>
  <c r="E322"/>
  <c r="F322"/>
  <c r="D399"/>
  <c r="D361" s="1"/>
  <c r="D400"/>
  <c r="D401"/>
  <c r="D402"/>
  <c r="D403"/>
  <c r="D398"/>
  <c r="E48"/>
  <c r="F48"/>
  <c r="G48"/>
  <c r="E47"/>
  <c r="G47"/>
  <c r="E46"/>
  <c r="F46"/>
  <c r="G46"/>
  <c r="G375"/>
  <c r="H621"/>
  <c r="H1204"/>
  <c r="H1510"/>
  <c r="H1559"/>
  <c r="G1559"/>
  <c r="K1559" s="1"/>
  <c r="H1565"/>
  <c r="D1617"/>
  <c r="D1618"/>
  <c r="D1619"/>
  <c r="D1620"/>
  <c r="D2060"/>
  <c r="D2052" s="1"/>
  <c r="E1629"/>
  <c r="F1629"/>
  <c r="H1811"/>
  <c r="H1804"/>
  <c r="H1783"/>
  <c r="H1776"/>
  <c r="H1769"/>
  <c r="D1769"/>
  <c r="H1721"/>
  <c r="G1700"/>
  <c r="H1700"/>
  <c r="D1721"/>
  <c r="E2061"/>
  <c r="J2061" s="1"/>
  <c r="D2069"/>
  <c r="E2059"/>
  <c r="D1897"/>
  <c r="I1897" s="1"/>
  <c r="D2037"/>
  <c r="D2059"/>
  <c r="J2068"/>
  <c r="F2062"/>
  <c r="F2054" s="1"/>
  <c r="E2062"/>
  <c r="E2054" s="1"/>
  <c r="H2073"/>
  <c r="H2043"/>
  <c r="H2042"/>
  <c r="G2042"/>
  <c r="H2041"/>
  <c r="H1823" s="1"/>
  <c r="G2041"/>
  <c r="H2040"/>
  <c r="G2040"/>
  <c r="H2039"/>
  <c r="G2039"/>
  <c r="H2038"/>
  <c r="G2038"/>
  <c r="H2037"/>
  <c r="G2037"/>
  <c r="H2029"/>
  <c r="H2022"/>
  <c r="H2015"/>
  <c r="H2008"/>
  <c r="H2001"/>
  <c r="H1994"/>
  <c r="H1987"/>
  <c r="H1980"/>
  <c r="H1973"/>
  <c r="H1966"/>
  <c r="H1959"/>
  <c r="H1952"/>
  <c r="H1945"/>
  <c r="H1938"/>
  <c r="H1931"/>
  <c r="H1924"/>
  <c r="H1917"/>
  <c r="H1910"/>
  <c r="H1903"/>
  <c r="H1902"/>
  <c r="H1901"/>
  <c r="H1900"/>
  <c r="H1899"/>
  <c r="G1899"/>
  <c r="H1898"/>
  <c r="G1898"/>
  <c r="H1889"/>
  <c r="G1889"/>
  <c r="H1882"/>
  <c r="H1875"/>
  <c r="G1875"/>
  <c r="H1868"/>
  <c r="H1867"/>
  <c r="H1866"/>
  <c r="H1865"/>
  <c r="H1864"/>
  <c r="G1864"/>
  <c r="H1863"/>
  <c r="G1863"/>
  <c r="H1862"/>
  <c r="G1862"/>
  <c r="H1854"/>
  <c r="H1847"/>
  <c r="G1847"/>
  <c r="H1840"/>
  <c r="H1833"/>
  <c r="H1832"/>
  <c r="H1831"/>
  <c r="H1830"/>
  <c r="G1830"/>
  <c r="H1829"/>
  <c r="G1829"/>
  <c r="H1828"/>
  <c r="G1828"/>
  <c r="H1827"/>
  <c r="G1827"/>
  <c r="H1762"/>
  <c r="H1748"/>
  <c r="H1747"/>
  <c r="H1746"/>
  <c r="H1745"/>
  <c r="G1745"/>
  <c r="H1744"/>
  <c r="G1744"/>
  <c r="H1743"/>
  <c r="G1743"/>
  <c r="H1727"/>
  <c r="H1726"/>
  <c r="H1725"/>
  <c r="H1724"/>
  <c r="G1724"/>
  <c r="H1723"/>
  <c r="G1723"/>
  <c r="H1722"/>
  <c r="G1722"/>
  <c r="H1713"/>
  <c r="H1706"/>
  <c r="H1705"/>
  <c r="H1704"/>
  <c r="H1703"/>
  <c r="G1703"/>
  <c r="H1702"/>
  <c r="G1702"/>
  <c r="H1701"/>
  <c r="G1701"/>
  <c r="H1692"/>
  <c r="H1685"/>
  <c r="H1678"/>
  <c r="H1671"/>
  <c r="H1670"/>
  <c r="H1669"/>
  <c r="H1668"/>
  <c r="G1668"/>
  <c r="H1667"/>
  <c r="G1667"/>
  <c r="H1666"/>
  <c r="G1666"/>
  <c r="H1657"/>
  <c r="H1650"/>
  <c r="H1643"/>
  <c r="H1642"/>
  <c r="H1641"/>
  <c r="H1640"/>
  <c r="H1632" s="1"/>
  <c r="G1640"/>
  <c r="H1639"/>
  <c r="G1639"/>
  <c r="H1638"/>
  <c r="G1638"/>
  <c r="H1637"/>
  <c r="G1637"/>
  <c r="G1629" s="1"/>
  <c r="H1621"/>
  <c r="H1620"/>
  <c r="G1620"/>
  <c r="H1619"/>
  <c r="G1619"/>
  <c r="H1618"/>
  <c r="I1618" s="1"/>
  <c r="G1618"/>
  <c r="H1617"/>
  <c r="G1617"/>
  <c r="H1616"/>
  <c r="I1616" s="1"/>
  <c r="G1616"/>
  <c r="H1615"/>
  <c r="H1607"/>
  <c r="H1600"/>
  <c r="H1593"/>
  <c r="H1586"/>
  <c r="H1585"/>
  <c r="H1584"/>
  <c r="H1583"/>
  <c r="G1583"/>
  <c r="H1582"/>
  <c r="G1582"/>
  <c r="H1581"/>
  <c r="G1581"/>
  <c r="K1580"/>
  <c r="H1572"/>
  <c r="H1564"/>
  <c r="H1563"/>
  <c r="H1562"/>
  <c r="G1562"/>
  <c r="H1561"/>
  <c r="G1561"/>
  <c r="H1560"/>
  <c r="G1560"/>
  <c r="H1551"/>
  <c r="H1550"/>
  <c r="G1550"/>
  <c r="H1549"/>
  <c r="G1549"/>
  <c r="H1548"/>
  <c r="G1548"/>
  <c r="H1547"/>
  <c r="G1547"/>
  <c r="H1546"/>
  <c r="G1546"/>
  <c r="H1545"/>
  <c r="G1545"/>
  <c r="H1537"/>
  <c r="H1530"/>
  <c r="H1523"/>
  <c r="H1516"/>
  <c r="H1515"/>
  <c r="H1514"/>
  <c r="H1513"/>
  <c r="G1513"/>
  <c r="H1512"/>
  <c r="G1512"/>
  <c r="H1511"/>
  <c r="G1511"/>
  <c r="H1502"/>
  <c r="H1495"/>
  <c r="H1488"/>
  <c r="H1481"/>
  <c r="H1474"/>
  <c r="G1474"/>
  <c r="H1467"/>
  <c r="H1466"/>
  <c r="H1465"/>
  <c r="H1464"/>
  <c r="G1464"/>
  <c r="H1463"/>
  <c r="G1463"/>
  <c r="H1462"/>
  <c r="G1462"/>
  <c r="H1461"/>
  <c r="G1461"/>
  <c r="H1453"/>
  <c r="H1446"/>
  <c r="H1439"/>
  <c r="H1432"/>
  <c r="H1425"/>
  <c r="H1424"/>
  <c r="H1423"/>
  <c r="H1422"/>
  <c r="G1422"/>
  <c r="H1421"/>
  <c r="G1421"/>
  <c r="H1420"/>
  <c r="G1420"/>
  <c r="H1419"/>
  <c r="G1419"/>
  <c r="H1411"/>
  <c r="H1404"/>
  <c r="H1397"/>
  <c r="H1395"/>
  <c r="H1394"/>
  <c r="G1394"/>
  <c r="H1393"/>
  <c r="G1393"/>
  <c r="H1392"/>
  <c r="G1392"/>
  <c r="H1391"/>
  <c r="G1391"/>
  <c r="J1391" s="1"/>
  <c r="H1368"/>
  <c r="H1361"/>
  <c r="I1361" s="1"/>
  <c r="H1352"/>
  <c r="H1351"/>
  <c r="H1349"/>
  <c r="G1349"/>
  <c r="H1347"/>
  <c r="G1347"/>
  <c r="H1331"/>
  <c r="H1330"/>
  <c r="G1330"/>
  <c r="H1329"/>
  <c r="G1329"/>
  <c r="H1328"/>
  <c r="G1328"/>
  <c r="H1327"/>
  <c r="G1327"/>
  <c r="H1326"/>
  <c r="G1326"/>
  <c r="H1325"/>
  <c r="G1325"/>
  <c r="K1325" s="1"/>
  <c r="H1317"/>
  <c r="H1316"/>
  <c r="G1316"/>
  <c r="H1315"/>
  <c r="G1315"/>
  <c r="H1314"/>
  <c r="G1314"/>
  <c r="H1313"/>
  <c r="G1313"/>
  <c r="H1312"/>
  <c r="G1312"/>
  <c r="H1311"/>
  <c r="G1311"/>
  <c r="H1303"/>
  <c r="H1302"/>
  <c r="G1302"/>
  <c r="H1301"/>
  <c r="G1301"/>
  <c r="H1300"/>
  <c r="G1300"/>
  <c r="H1299"/>
  <c r="G1299"/>
  <c r="H1298"/>
  <c r="G1298"/>
  <c r="H1297"/>
  <c r="G1297"/>
  <c r="H1289"/>
  <c r="H1288"/>
  <c r="G1288"/>
  <c r="H1287"/>
  <c r="G1287"/>
  <c r="H1286"/>
  <c r="G1286"/>
  <c r="H1285"/>
  <c r="G1285"/>
  <c r="H1284"/>
  <c r="G1284"/>
  <c r="H1283"/>
  <c r="G1283"/>
  <c r="H1275"/>
  <c r="H1268"/>
  <c r="H1261"/>
  <c r="H1254"/>
  <c r="H1253"/>
  <c r="H1252"/>
  <c r="H1251"/>
  <c r="G1251"/>
  <c r="H1250"/>
  <c r="G1250"/>
  <c r="H1249"/>
  <c r="G1249"/>
  <c r="G1248"/>
  <c r="H1240"/>
  <c r="H1239"/>
  <c r="G1239"/>
  <c r="H1238"/>
  <c r="G1238"/>
  <c r="H1237"/>
  <c r="G1237"/>
  <c r="H1236"/>
  <c r="G1236"/>
  <c r="H1235"/>
  <c r="G1235"/>
  <c r="H1234"/>
  <c r="G1234"/>
  <c r="H1226"/>
  <c r="H1225"/>
  <c r="G1225"/>
  <c r="H1224"/>
  <c r="G1224"/>
  <c r="H1223"/>
  <c r="G1223"/>
  <c r="H1222"/>
  <c r="G1222"/>
  <c r="H1221"/>
  <c r="G1221"/>
  <c r="H1220"/>
  <c r="G1220"/>
  <c r="H1197"/>
  <c r="H1168"/>
  <c r="H1160"/>
  <c r="H1159"/>
  <c r="H1158"/>
  <c r="I1158" s="1"/>
  <c r="G1158"/>
  <c r="I1157"/>
  <c r="I1156"/>
  <c r="K1156"/>
  <c r="J1155"/>
  <c r="H1147"/>
  <c r="G1147"/>
  <c r="H1140"/>
  <c r="H1126"/>
  <c r="H1119"/>
  <c r="H1098"/>
  <c r="H1091"/>
  <c r="H1090"/>
  <c r="H1089"/>
  <c r="J1088"/>
  <c r="I1087"/>
  <c r="J1087"/>
  <c r="I1086"/>
  <c r="J1086"/>
  <c r="H1077"/>
  <c r="H1063"/>
  <c r="H1062"/>
  <c r="H1061"/>
  <c r="H1060"/>
  <c r="G1060"/>
  <c r="H1059"/>
  <c r="G1059"/>
  <c r="H1058"/>
  <c r="G1058"/>
  <c r="H979"/>
  <c r="H978"/>
  <c r="H977"/>
  <c r="H976"/>
  <c r="G976"/>
  <c r="H975"/>
  <c r="G975"/>
  <c r="H974"/>
  <c r="G974"/>
  <c r="H965"/>
  <c r="H964"/>
  <c r="G964"/>
  <c r="H963"/>
  <c r="G963"/>
  <c r="H962"/>
  <c r="G962"/>
  <c r="H961"/>
  <c r="G961"/>
  <c r="H960"/>
  <c r="G960"/>
  <c r="H951"/>
  <c r="G951"/>
  <c r="H944"/>
  <c r="G944"/>
  <c r="H937"/>
  <c r="H923"/>
  <c r="G923"/>
  <c r="H916"/>
  <c r="H915"/>
  <c r="H914"/>
  <c r="H913"/>
  <c r="G913"/>
  <c r="H912"/>
  <c r="G912"/>
  <c r="H911"/>
  <c r="G911"/>
  <c r="I910"/>
  <c r="J910"/>
  <c r="H888"/>
  <c r="H881"/>
  <c r="H874"/>
  <c r="H860"/>
  <c r="H853"/>
  <c r="H852"/>
  <c r="H851"/>
  <c r="H850"/>
  <c r="G850"/>
  <c r="H849"/>
  <c r="G849"/>
  <c r="H848"/>
  <c r="G848"/>
  <c r="H832"/>
  <c r="H825"/>
  <c r="H818"/>
  <c r="H817"/>
  <c r="H816"/>
  <c r="H815"/>
  <c r="G815"/>
  <c r="H814"/>
  <c r="G814"/>
  <c r="H813"/>
  <c r="G813"/>
  <c r="H797"/>
  <c r="H790"/>
  <c r="G790"/>
  <c r="H783"/>
  <c r="H776"/>
  <c r="H769"/>
  <c r="H762"/>
  <c r="I762" s="1"/>
  <c r="H755"/>
  <c r="H754"/>
  <c r="H753"/>
  <c r="K751"/>
  <c r="H741"/>
  <c r="G741"/>
  <c r="H734"/>
  <c r="H727"/>
  <c r="H720"/>
  <c r="H719"/>
  <c r="H718"/>
  <c r="H717"/>
  <c r="G717"/>
  <c r="H716"/>
  <c r="G716"/>
  <c r="H715"/>
  <c r="G715"/>
  <c r="H714"/>
  <c r="H360" s="1"/>
  <c r="G714"/>
  <c r="H706"/>
  <c r="H692"/>
  <c r="H685"/>
  <c r="H684"/>
  <c r="H683"/>
  <c r="H682"/>
  <c r="G682"/>
  <c r="H681"/>
  <c r="G681"/>
  <c r="H680"/>
  <c r="G680"/>
  <c r="K679"/>
  <c r="H649"/>
  <c r="H642"/>
  <c r="G642"/>
  <c r="H635"/>
  <c r="G635"/>
  <c r="H634"/>
  <c r="H633"/>
  <c r="H632"/>
  <c r="G632"/>
  <c r="H631"/>
  <c r="G631"/>
  <c r="H630"/>
  <c r="G630"/>
  <c r="H629"/>
  <c r="H368" s="1"/>
  <c r="G629"/>
  <c r="H614"/>
  <c r="G614"/>
  <c r="H607"/>
  <c r="G607"/>
  <c r="H600"/>
  <c r="G600"/>
  <c r="H593"/>
  <c r="G593"/>
  <c r="H586"/>
  <c r="G586"/>
  <c r="H579"/>
  <c r="G579"/>
  <c r="H572"/>
  <c r="G572"/>
  <c r="H551"/>
  <c r="G551"/>
  <c r="H537"/>
  <c r="H516"/>
  <c r="G516"/>
  <c r="H502"/>
  <c r="G502"/>
  <c r="H495"/>
  <c r="G495"/>
  <c r="H488"/>
  <c r="G488"/>
  <c r="H481"/>
  <c r="H467"/>
  <c r="G467"/>
  <c r="H460"/>
  <c r="G460"/>
  <c r="H453"/>
  <c r="G453"/>
  <c r="H446"/>
  <c r="G446"/>
  <c r="H439"/>
  <c r="H432"/>
  <c r="H425"/>
  <c r="H418"/>
  <c r="H411"/>
  <c r="H404"/>
  <c r="G404"/>
  <c r="H403"/>
  <c r="H402"/>
  <c r="H65"/>
  <c r="G65"/>
  <c r="H394"/>
  <c r="G394"/>
  <c r="H393"/>
  <c r="G393"/>
  <c r="H392"/>
  <c r="H62" s="1"/>
  <c r="G392"/>
  <c r="G62" s="1"/>
  <c r="H391"/>
  <c r="G391"/>
  <c r="G61" s="1"/>
  <c r="H390"/>
  <c r="H60" s="1"/>
  <c r="G390"/>
  <c r="G60" s="1"/>
  <c r="H59"/>
  <c r="H374"/>
  <c r="H328"/>
  <c r="H327"/>
  <c r="G327"/>
  <c r="H326"/>
  <c r="H325"/>
  <c r="G325"/>
  <c r="H324"/>
  <c r="I324" s="1"/>
  <c r="G324"/>
  <c r="H323"/>
  <c r="G323"/>
  <c r="H322"/>
  <c r="G322"/>
  <c r="K322" s="1"/>
  <c r="H293"/>
  <c r="H292"/>
  <c r="H291"/>
  <c r="H290"/>
  <c r="H289"/>
  <c r="H279"/>
  <c r="H272"/>
  <c r="H265"/>
  <c r="H258"/>
  <c r="H251"/>
  <c r="H250"/>
  <c r="H249"/>
  <c r="H248"/>
  <c r="G248"/>
  <c r="H247"/>
  <c r="G247"/>
  <c r="H245"/>
  <c r="G245"/>
  <c r="J245" s="1"/>
  <c r="H237"/>
  <c r="G237"/>
  <c r="H230"/>
  <c r="H229"/>
  <c r="H228"/>
  <c r="H227"/>
  <c r="G227"/>
  <c r="H226"/>
  <c r="G226"/>
  <c r="H225"/>
  <c r="G225"/>
  <c r="H224"/>
  <c r="G224"/>
  <c r="H216"/>
  <c r="H209"/>
  <c r="H208"/>
  <c r="H207"/>
  <c r="H200" s="1"/>
  <c r="H179" s="1"/>
  <c r="H206"/>
  <c r="H199" s="1"/>
  <c r="H178" s="1"/>
  <c r="G206"/>
  <c r="G199" s="1"/>
  <c r="G178" s="1"/>
  <c r="H205"/>
  <c r="G205"/>
  <c r="G198" s="1"/>
  <c r="G177" s="1"/>
  <c r="H204"/>
  <c r="H176"/>
  <c r="G204"/>
  <c r="H203"/>
  <c r="G203"/>
  <c r="J203" s="1"/>
  <c r="H188"/>
  <c r="H181"/>
  <c r="H175"/>
  <c r="G175"/>
  <c r="H166"/>
  <c r="H152"/>
  <c r="H145"/>
  <c r="H132"/>
  <c r="I132" s="1"/>
  <c r="H124"/>
  <c r="I124" s="1"/>
  <c r="H117"/>
  <c r="H96"/>
  <c r="H80" s="1"/>
  <c r="H87"/>
  <c r="H78"/>
  <c r="G78"/>
  <c r="H77"/>
  <c r="G77"/>
  <c r="H76"/>
  <c r="G76"/>
  <c r="G75"/>
  <c r="E681"/>
  <c r="F681"/>
  <c r="F2059"/>
  <c r="F2061"/>
  <c r="F2053" s="1"/>
  <c r="K2053" s="1"/>
  <c r="E1349"/>
  <c r="F1349"/>
  <c r="K826"/>
  <c r="K833"/>
  <c r="K840"/>
  <c r="K854"/>
  <c r="K861"/>
  <c r="K882"/>
  <c r="K896"/>
  <c r="K917"/>
  <c r="K938"/>
  <c r="K966"/>
  <c r="K980"/>
  <c r="K987"/>
  <c r="K994"/>
  <c r="K1001"/>
  <c r="K1008"/>
  <c r="K1037"/>
  <c r="K1039"/>
  <c r="K1128"/>
  <c r="K1129"/>
  <c r="K1130"/>
  <c r="K1163"/>
  <c r="K1164"/>
  <c r="K1165"/>
  <c r="K1205"/>
  <c r="K1207"/>
  <c r="K1208"/>
  <c r="K1362"/>
  <c r="K1363"/>
  <c r="K1364"/>
  <c r="K1365"/>
  <c r="K1369"/>
  <c r="K1398"/>
  <c r="K1447"/>
  <c r="K1454"/>
  <c r="K1468"/>
  <c r="K1531"/>
  <c r="K1538"/>
  <c r="K1566"/>
  <c r="K1651"/>
  <c r="K1672"/>
  <c r="K1686"/>
  <c r="K1707"/>
  <c r="K1714"/>
  <c r="K1728"/>
  <c r="K1735"/>
  <c r="K1749"/>
  <c r="K1756"/>
  <c r="K1763"/>
  <c r="K1772"/>
  <c r="K1784"/>
  <c r="K1791"/>
  <c r="K1798"/>
  <c r="K1805"/>
  <c r="K1834"/>
  <c r="K1869"/>
  <c r="K1876"/>
  <c r="K1904"/>
  <c r="K1911"/>
  <c r="K1918"/>
  <c r="K1925"/>
  <c r="K1932"/>
  <c r="K1939"/>
  <c r="K1946"/>
  <c r="K1953"/>
  <c r="K1960"/>
  <c r="K1967"/>
  <c r="K1974"/>
  <c r="K1981"/>
  <c r="K1988"/>
  <c r="K1995"/>
  <c r="K2002"/>
  <c r="K2009"/>
  <c r="K2016"/>
  <c r="K2023"/>
  <c r="K2030"/>
  <c r="J1869"/>
  <c r="J1876"/>
  <c r="J1904"/>
  <c r="J1911"/>
  <c r="J1918"/>
  <c r="J1925"/>
  <c r="J1932"/>
  <c r="J1939"/>
  <c r="J1946"/>
  <c r="J1953"/>
  <c r="J1960"/>
  <c r="J1967"/>
  <c r="J1974"/>
  <c r="J1981"/>
  <c r="J1988"/>
  <c r="J1995"/>
  <c r="J2002"/>
  <c r="J2009"/>
  <c r="J2016"/>
  <c r="J2023"/>
  <c r="J2030"/>
  <c r="J2044"/>
  <c r="J1651"/>
  <c r="J1672"/>
  <c r="J1686"/>
  <c r="J1707"/>
  <c r="J1714"/>
  <c r="J1728"/>
  <c r="J1735"/>
  <c r="J1749"/>
  <c r="J1756"/>
  <c r="J1763"/>
  <c r="J1772"/>
  <c r="J1777"/>
  <c r="J1784"/>
  <c r="J1791"/>
  <c r="J1798"/>
  <c r="J1805"/>
  <c r="J1398"/>
  <c r="J1447"/>
  <c r="J1454"/>
  <c r="J1468"/>
  <c r="J1531"/>
  <c r="J1538"/>
  <c r="J1566"/>
  <c r="J1573"/>
  <c r="J1587"/>
  <c r="J1594"/>
  <c r="J1601"/>
  <c r="J1608"/>
  <c r="J1622"/>
  <c r="J1623"/>
  <c r="J1624"/>
  <c r="J1625"/>
  <c r="J1362"/>
  <c r="J1363"/>
  <c r="J1364"/>
  <c r="J1365"/>
  <c r="J1369"/>
  <c r="J1241"/>
  <c r="J1262"/>
  <c r="J1290"/>
  <c r="J1304"/>
  <c r="J1318"/>
  <c r="J1332"/>
  <c r="J819"/>
  <c r="J826"/>
  <c r="J833"/>
  <c r="J840"/>
  <c r="J854"/>
  <c r="J861"/>
  <c r="J882"/>
  <c r="J896"/>
  <c r="J917"/>
  <c r="J938"/>
  <c r="J966"/>
  <c r="J980"/>
  <c r="J987"/>
  <c r="J994"/>
  <c r="J1001"/>
  <c r="J1008"/>
  <c r="J1037"/>
  <c r="J1038"/>
  <c r="J1039"/>
  <c r="J1064"/>
  <c r="J1078"/>
  <c r="J1092"/>
  <c r="J1099"/>
  <c r="J1120"/>
  <c r="J1121"/>
  <c r="J1122"/>
  <c r="J1123"/>
  <c r="J1127"/>
  <c r="J1128"/>
  <c r="J1129"/>
  <c r="J1130"/>
  <c r="J1134"/>
  <c r="J1162"/>
  <c r="J1163"/>
  <c r="J1164"/>
  <c r="J1165"/>
  <c r="J1169"/>
  <c r="J1205"/>
  <c r="J1207"/>
  <c r="J1208"/>
  <c r="I1834"/>
  <c r="I1848"/>
  <c r="I1849"/>
  <c r="I1850"/>
  <c r="I1851"/>
  <c r="I1852"/>
  <c r="I1853"/>
  <c r="I1869"/>
  <c r="I1876"/>
  <c r="I1890"/>
  <c r="I1891"/>
  <c r="I1892"/>
  <c r="I1893"/>
  <c r="I1894"/>
  <c r="I1895"/>
  <c r="I1904"/>
  <c r="I1911"/>
  <c r="I1918"/>
  <c r="I1925"/>
  <c r="I1932"/>
  <c r="I1939"/>
  <c r="I1946"/>
  <c r="I1953"/>
  <c r="I1960"/>
  <c r="I1967"/>
  <c r="I1974"/>
  <c r="I1981"/>
  <c r="I1988"/>
  <c r="I1995"/>
  <c r="I2002"/>
  <c r="I2009"/>
  <c r="I2016"/>
  <c r="I2023"/>
  <c r="I2030"/>
  <c r="K2067"/>
  <c r="K2068"/>
  <c r="K2074"/>
  <c r="K2075"/>
  <c r="K2076"/>
  <c r="K2077"/>
  <c r="K2081"/>
  <c r="K2082"/>
  <c r="K2083"/>
  <c r="K2084"/>
  <c r="J2070"/>
  <c r="J2074"/>
  <c r="J2075"/>
  <c r="J2076"/>
  <c r="J2077"/>
  <c r="J2081"/>
  <c r="J2082"/>
  <c r="J2083"/>
  <c r="J2084"/>
  <c r="I2074"/>
  <c r="I2075"/>
  <c r="I2076"/>
  <c r="I2077"/>
  <c r="I2081"/>
  <c r="I2082"/>
  <c r="I2083"/>
  <c r="I2084"/>
  <c r="I1651"/>
  <c r="I1672"/>
  <c r="I1686"/>
  <c r="I1707"/>
  <c r="I1714"/>
  <c r="I1728"/>
  <c r="I1735"/>
  <c r="I1749"/>
  <c r="I1756"/>
  <c r="I1763"/>
  <c r="I1772"/>
  <c r="I1777"/>
  <c r="I1784"/>
  <c r="I1791"/>
  <c r="I1798"/>
  <c r="I1805"/>
  <c r="I1398"/>
  <c r="I1447"/>
  <c r="I1454"/>
  <c r="I1468"/>
  <c r="I1475"/>
  <c r="I1476"/>
  <c r="I1477"/>
  <c r="I1478"/>
  <c r="I1479"/>
  <c r="I1480"/>
  <c r="I1531"/>
  <c r="I1538"/>
  <c r="I1566"/>
  <c r="I1573"/>
  <c r="I1587"/>
  <c r="I1594"/>
  <c r="I1601"/>
  <c r="I1608"/>
  <c r="I1622"/>
  <c r="I1623"/>
  <c r="I1624"/>
  <c r="I1625"/>
  <c r="I1362"/>
  <c r="I1363"/>
  <c r="I1364"/>
  <c r="I1365"/>
  <c r="I1369"/>
  <c r="I1241"/>
  <c r="I1262"/>
  <c r="I1290"/>
  <c r="I1304"/>
  <c r="I1318"/>
  <c r="I1332"/>
  <c r="I791"/>
  <c r="I792"/>
  <c r="I793"/>
  <c r="I794"/>
  <c r="I795"/>
  <c r="I796"/>
  <c r="I819"/>
  <c r="I826"/>
  <c r="I833"/>
  <c r="I840"/>
  <c r="I854"/>
  <c r="I861"/>
  <c r="I882"/>
  <c r="I896"/>
  <c r="I917"/>
  <c r="I938"/>
  <c r="I945"/>
  <c r="I946"/>
  <c r="I947"/>
  <c r="I948"/>
  <c r="I949"/>
  <c r="I950"/>
  <c r="I952"/>
  <c r="I966"/>
  <c r="I980"/>
  <c r="I987"/>
  <c r="I994"/>
  <c r="I1001"/>
  <c r="I1008"/>
  <c r="I1064"/>
  <c r="I1078"/>
  <c r="I1092"/>
  <c r="I1120"/>
  <c r="I1121"/>
  <c r="I1122"/>
  <c r="I1123"/>
  <c r="I1127"/>
  <c r="I1128"/>
  <c r="I1129"/>
  <c r="I1130"/>
  <c r="I1162"/>
  <c r="I1163"/>
  <c r="I1164"/>
  <c r="I1165"/>
  <c r="I1169"/>
  <c r="I1205"/>
  <c r="I1207"/>
  <c r="I1208"/>
  <c r="I770"/>
  <c r="I763"/>
  <c r="I756"/>
  <c r="I735"/>
  <c r="I742"/>
  <c r="I743"/>
  <c r="I744"/>
  <c r="I745"/>
  <c r="I746"/>
  <c r="I747"/>
  <c r="I721"/>
  <c r="I636"/>
  <c r="I637"/>
  <c r="I638"/>
  <c r="I639"/>
  <c r="I640"/>
  <c r="I641"/>
  <c r="I643"/>
  <c r="I644"/>
  <c r="I645"/>
  <c r="I646"/>
  <c r="I647"/>
  <c r="I648"/>
  <c r="I622"/>
  <c r="I623"/>
  <c r="I624"/>
  <c r="I625"/>
  <c r="I573"/>
  <c r="I574"/>
  <c r="I575"/>
  <c r="I576"/>
  <c r="I577"/>
  <c r="I578"/>
  <c r="I580"/>
  <c r="I581"/>
  <c r="I582"/>
  <c r="I583"/>
  <c r="I584"/>
  <c r="I585"/>
  <c r="I587"/>
  <c r="I588"/>
  <c r="I589"/>
  <c r="I590"/>
  <c r="I591"/>
  <c r="I592"/>
  <c r="I594"/>
  <c r="I595"/>
  <c r="I596"/>
  <c r="I597"/>
  <c r="I598"/>
  <c r="I599"/>
  <c r="I601"/>
  <c r="I602"/>
  <c r="I603"/>
  <c r="I604"/>
  <c r="I605"/>
  <c r="I606"/>
  <c r="I608"/>
  <c r="I609"/>
  <c r="I610"/>
  <c r="I611"/>
  <c r="I612"/>
  <c r="I613"/>
  <c r="I615"/>
  <c r="I616"/>
  <c r="I617"/>
  <c r="I618"/>
  <c r="I619"/>
  <c r="I620"/>
  <c r="K525"/>
  <c r="K526"/>
  <c r="K527"/>
  <c r="K524"/>
  <c r="J524"/>
  <c r="J525"/>
  <c r="J526"/>
  <c r="J527"/>
  <c r="I524"/>
  <c r="I525"/>
  <c r="I526"/>
  <c r="I527"/>
  <c r="I447"/>
  <c r="I448"/>
  <c r="I449"/>
  <c r="I450"/>
  <c r="I451"/>
  <c r="I452"/>
  <c r="I454"/>
  <c r="I455"/>
  <c r="I456"/>
  <c r="I457"/>
  <c r="I458"/>
  <c r="I459"/>
  <c r="I461"/>
  <c r="I462"/>
  <c r="I463"/>
  <c r="I464"/>
  <c r="I465"/>
  <c r="I466"/>
  <c r="I468"/>
  <c r="I469"/>
  <c r="I470"/>
  <c r="I471"/>
  <c r="I472"/>
  <c r="I473"/>
  <c r="I475"/>
  <c r="I477"/>
  <c r="I329"/>
  <c r="I330"/>
  <c r="I331"/>
  <c r="I332"/>
  <c r="I308"/>
  <c r="I301"/>
  <c r="I294"/>
  <c r="I280"/>
  <c r="I273"/>
  <c r="I266"/>
  <c r="I252"/>
  <c r="I238"/>
  <c r="I239"/>
  <c r="I240"/>
  <c r="I241"/>
  <c r="I242"/>
  <c r="I243"/>
  <c r="K231"/>
  <c r="I231"/>
  <c r="I217"/>
  <c r="I196"/>
  <c r="I376"/>
  <c r="D377"/>
  <c r="I378"/>
  <c r="D379"/>
  <c r="D49" s="1"/>
  <c r="D380"/>
  <c r="D50" s="1"/>
  <c r="D375"/>
  <c r="I375" s="1"/>
  <c r="D425"/>
  <c r="D474"/>
  <c r="D523"/>
  <c r="I523" s="1"/>
  <c r="D1126"/>
  <c r="D1352"/>
  <c r="I1355"/>
  <c r="G2059"/>
  <c r="G2051" s="1"/>
  <c r="E2056"/>
  <c r="F2056"/>
  <c r="G2056"/>
  <c r="E2055"/>
  <c r="F2055"/>
  <c r="G2055"/>
  <c r="D2070"/>
  <c r="D2062" s="1"/>
  <c r="D2054" s="1"/>
  <c r="I2054" s="1"/>
  <c r="D2071"/>
  <c r="D2072"/>
  <c r="D2064" s="1"/>
  <c r="D2056" s="1"/>
  <c r="D2073"/>
  <c r="I2080"/>
  <c r="D1350"/>
  <c r="D1351"/>
  <c r="D1349"/>
  <c r="D46"/>
  <c r="I46" s="1"/>
  <c r="H2053"/>
  <c r="D47"/>
  <c r="H2056"/>
  <c r="D48"/>
  <c r="H2055"/>
  <c r="E1347"/>
  <c r="D1820"/>
  <c r="D1822"/>
  <c r="D1119"/>
  <c r="D1889"/>
  <c r="E1889"/>
  <c r="F1889"/>
  <c r="D60"/>
  <c r="D62"/>
  <c r="I429"/>
  <c r="I427"/>
  <c r="F395"/>
  <c r="F19" s="1"/>
  <c r="D76"/>
  <c r="D68" s="1"/>
  <c r="I117"/>
  <c r="F166"/>
  <c r="E166"/>
  <c r="F237"/>
  <c r="E237"/>
  <c r="F404"/>
  <c r="E404"/>
  <c r="F446"/>
  <c r="E446"/>
  <c r="F453"/>
  <c r="E453"/>
  <c r="F460"/>
  <c r="E460"/>
  <c r="F467"/>
  <c r="E467"/>
  <c r="F488"/>
  <c r="E488"/>
  <c r="F495"/>
  <c r="E495"/>
  <c r="F502"/>
  <c r="E502"/>
  <c r="F551"/>
  <c r="E551"/>
  <c r="F572"/>
  <c r="E572"/>
  <c r="F579"/>
  <c r="E579"/>
  <c r="F586"/>
  <c r="E586"/>
  <c r="F593"/>
  <c r="E593"/>
  <c r="F600"/>
  <c r="E600"/>
  <c r="F607"/>
  <c r="E607"/>
  <c r="F614"/>
  <c r="E614"/>
  <c r="F635"/>
  <c r="E635"/>
  <c r="F642"/>
  <c r="E642"/>
  <c r="F656"/>
  <c r="G656"/>
  <c r="E656"/>
  <c r="F663"/>
  <c r="G663"/>
  <c r="E663"/>
  <c r="F670"/>
  <c r="G670"/>
  <c r="E670"/>
  <c r="F741"/>
  <c r="F790"/>
  <c r="E790"/>
  <c r="F923"/>
  <c r="E923"/>
  <c r="F944"/>
  <c r="E944"/>
  <c r="F951"/>
  <c r="E951"/>
  <c r="F1147"/>
  <c r="E1147"/>
  <c r="F1474"/>
  <c r="E1474"/>
  <c r="F1847"/>
  <c r="E1847"/>
  <c r="D1901"/>
  <c r="E1899"/>
  <c r="D1899"/>
  <c r="K1057"/>
  <c r="J1057"/>
  <c r="K847"/>
  <c r="J847"/>
  <c r="D853"/>
  <c r="I853" s="1"/>
  <c r="D1248"/>
  <c r="F125"/>
  <c r="K125" s="1"/>
  <c r="E125"/>
  <c r="J125" s="1"/>
  <c r="F75"/>
  <c r="D839"/>
  <c r="D79"/>
  <c r="D80"/>
  <c r="D1397"/>
  <c r="D145"/>
  <c r="D152"/>
  <c r="D159"/>
  <c r="D166"/>
  <c r="D1396"/>
  <c r="I1396" s="1"/>
  <c r="K196"/>
  <c r="K217"/>
  <c r="K252"/>
  <c r="K259"/>
  <c r="K266"/>
  <c r="K273"/>
  <c r="K280"/>
  <c r="K308"/>
  <c r="K329"/>
  <c r="K330"/>
  <c r="K331"/>
  <c r="K332"/>
  <c r="K426"/>
  <c r="K427"/>
  <c r="K428"/>
  <c r="K429"/>
  <c r="K538"/>
  <c r="K545"/>
  <c r="K559"/>
  <c r="K622"/>
  <c r="K623"/>
  <c r="K624"/>
  <c r="K625"/>
  <c r="K721"/>
  <c r="K735"/>
  <c r="K756"/>
  <c r="K763"/>
  <c r="K770"/>
  <c r="K1064"/>
  <c r="K1078"/>
  <c r="K1092"/>
  <c r="K1099"/>
  <c r="K1122"/>
  <c r="K1123"/>
  <c r="K1127"/>
  <c r="K1162"/>
  <c r="K1169"/>
  <c r="K1241"/>
  <c r="K1262"/>
  <c r="K1290"/>
  <c r="K1304"/>
  <c r="K1318"/>
  <c r="K1332"/>
  <c r="K1573"/>
  <c r="K1587"/>
  <c r="K1594"/>
  <c r="K1601"/>
  <c r="K1622"/>
  <c r="K1623"/>
  <c r="K1624"/>
  <c r="K1625"/>
  <c r="K2044"/>
  <c r="J196"/>
  <c r="J217"/>
  <c r="J231"/>
  <c r="J252"/>
  <c r="J259"/>
  <c r="J266"/>
  <c r="J273"/>
  <c r="J280"/>
  <c r="J294"/>
  <c r="J308"/>
  <c r="J329"/>
  <c r="J330"/>
  <c r="J331"/>
  <c r="J332"/>
  <c r="J426"/>
  <c r="J427"/>
  <c r="J428"/>
  <c r="J429"/>
  <c r="J538"/>
  <c r="J545"/>
  <c r="J559"/>
  <c r="J622"/>
  <c r="J623"/>
  <c r="J624"/>
  <c r="J625"/>
  <c r="J721"/>
  <c r="J735"/>
  <c r="J756"/>
  <c r="J763"/>
  <c r="J770"/>
  <c r="J1355"/>
  <c r="J1834"/>
  <c r="I259"/>
  <c r="I426"/>
  <c r="I428"/>
  <c r="I433"/>
  <c r="I482"/>
  <c r="I538"/>
  <c r="I545"/>
  <c r="I559"/>
  <c r="D1586"/>
  <c r="K1121"/>
  <c r="K1120"/>
  <c r="D96"/>
  <c r="I96" s="1"/>
  <c r="D131"/>
  <c r="D245"/>
  <c r="E1223"/>
  <c r="F1668"/>
  <c r="F78"/>
  <c r="F77"/>
  <c r="E77"/>
  <c r="E76"/>
  <c r="F176"/>
  <c r="F177"/>
  <c r="F178"/>
  <c r="D175"/>
  <c r="D181"/>
  <c r="D188"/>
  <c r="D205"/>
  <c r="E205"/>
  <c r="E198" s="1"/>
  <c r="E177" s="1"/>
  <c r="F205"/>
  <c r="E206"/>
  <c r="E199" s="1"/>
  <c r="E178" s="1"/>
  <c r="F206"/>
  <c r="D207"/>
  <c r="D200" s="1"/>
  <c r="D179" s="1"/>
  <c r="D208"/>
  <c r="D201" s="1"/>
  <c r="D180" s="1"/>
  <c r="D203"/>
  <c r="D209"/>
  <c r="D216"/>
  <c r="D226"/>
  <c r="E226"/>
  <c r="F226"/>
  <c r="E227"/>
  <c r="D228"/>
  <c r="D229"/>
  <c r="D224"/>
  <c r="D237"/>
  <c r="D247"/>
  <c r="D249"/>
  <c r="D250"/>
  <c r="D251"/>
  <c r="D258"/>
  <c r="D265"/>
  <c r="D272"/>
  <c r="D279"/>
  <c r="E247"/>
  <c r="F247"/>
  <c r="E248"/>
  <c r="F248"/>
  <c r="I300"/>
  <c r="E326"/>
  <c r="F326"/>
  <c r="E327"/>
  <c r="F327"/>
  <c r="D975"/>
  <c r="I389"/>
  <c r="D404"/>
  <c r="D411"/>
  <c r="D418"/>
  <c r="D432"/>
  <c r="D439"/>
  <c r="D446"/>
  <c r="D453"/>
  <c r="D460"/>
  <c r="D467"/>
  <c r="D481"/>
  <c r="D488"/>
  <c r="D495"/>
  <c r="D502"/>
  <c r="D544"/>
  <c r="I544" s="1"/>
  <c r="I512"/>
  <c r="I513"/>
  <c r="D516"/>
  <c r="D537"/>
  <c r="D551"/>
  <c r="D558"/>
  <c r="D565"/>
  <c r="D572"/>
  <c r="D579"/>
  <c r="D586"/>
  <c r="D593"/>
  <c r="D600"/>
  <c r="D607"/>
  <c r="D614"/>
  <c r="D621"/>
  <c r="E630"/>
  <c r="F630"/>
  <c r="D631"/>
  <c r="D370" s="1"/>
  <c r="E631"/>
  <c r="F631"/>
  <c r="E632"/>
  <c r="F632"/>
  <c r="D633"/>
  <c r="D634"/>
  <c r="E629"/>
  <c r="F629"/>
  <c r="D629"/>
  <c r="D635"/>
  <c r="D642"/>
  <c r="D649"/>
  <c r="H656"/>
  <c r="D656"/>
  <c r="H663"/>
  <c r="D663"/>
  <c r="H670"/>
  <c r="D670"/>
  <c r="D681"/>
  <c r="F682"/>
  <c r="D683"/>
  <c r="D684"/>
  <c r="D685"/>
  <c r="D692"/>
  <c r="D699"/>
  <c r="D706"/>
  <c r="F716"/>
  <c r="F717"/>
  <c r="D716"/>
  <c r="D718"/>
  <c r="D719"/>
  <c r="D720"/>
  <c r="D727"/>
  <c r="D734"/>
  <c r="D741"/>
  <c r="D755"/>
  <c r="D769"/>
  <c r="I769" s="1"/>
  <c r="D776"/>
  <c r="D783"/>
  <c r="D790"/>
  <c r="D814"/>
  <c r="E814"/>
  <c r="E786" s="1"/>
  <c r="E779" s="1"/>
  <c r="E772" s="1"/>
  <c r="E765" s="1"/>
  <c r="E758" s="1"/>
  <c r="F814"/>
  <c r="E815"/>
  <c r="E787" s="1"/>
  <c r="E780" s="1"/>
  <c r="E773" s="1"/>
  <c r="E766" s="1"/>
  <c r="E759" s="1"/>
  <c r="F815"/>
  <c r="D816"/>
  <c r="D817"/>
  <c r="D818"/>
  <c r="D825"/>
  <c r="D832"/>
  <c r="E849"/>
  <c r="F849"/>
  <c r="E850"/>
  <c r="F850"/>
  <c r="I847"/>
  <c r="D860"/>
  <c r="D867"/>
  <c r="D874"/>
  <c r="D881"/>
  <c r="D888"/>
  <c r="D895"/>
  <c r="E912"/>
  <c r="F912"/>
  <c r="E913"/>
  <c r="F913"/>
  <c r="D916"/>
  <c r="D923"/>
  <c r="D937"/>
  <c r="D944"/>
  <c r="D951"/>
  <c r="D961"/>
  <c r="E961"/>
  <c r="F961"/>
  <c r="E962"/>
  <c r="F962"/>
  <c r="D963"/>
  <c r="E963"/>
  <c r="F963"/>
  <c r="D964"/>
  <c r="E964"/>
  <c r="F964"/>
  <c r="D959"/>
  <c r="D965"/>
  <c r="D977"/>
  <c r="D978"/>
  <c r="I973"/>
  <c r="D979"/>
  <c r="D986"/>
  <c r="I986" s="1"/>
  <c r="D993"/>
  <c r="I993" s="1"/>
  <c r="D1000"/>
  <c r="I1000" s="1"/>
  <c r="D1007"/>
  <c r="I1007" s="1"/>
  <c r="D1059"/>
  <c r="D1061"/>
  <c r="D1062"/>
  <c r="D1063"/>
  <c r="D1077"/>
  <c r="I1085"/>
  <c r="D1098"/>
  <c r="D1133"/>
  <c r="D1140"/>
  <c r="D1147"/>
  <c r="D1161"/>
  <c r="D1168"/>
  <c r="D1189"/>
  <c r="D1197"/>
  <c r="D1222"/>
  <c r="E1222"/>
  <c r="F1222"/>
  <c r="F1223"/>
  <c r="D1224"/>
  <c r="E1224"/>
  <c r="F1224"/>
  <c r="D1225"/>
  <c r="E1225"/>
  <c r="F1225"/>
  <c r="D1220"/>
  <c r="D1226"/>
  <c r="D1236"/>
  <c r="E1236"/>
  <c r="F1236"/>
  <c r="E1237"/>
  <c r="F1237"/>
  <c r="D1238"/>
  <c r="E1238"/>
  <c r="F1238"/>
  <c r="D1239"/>
  <c r="E1239"/>
  <c r="F1239"/>
  <c r="D1234"/>
  <c r="D1240"/>
  <c r="D1250"/>
  <c r="E1250"/>
  <c r="F1250"/>
  <c r="E1251"/>
  <c r="F1251"/>
  <c r="D1252"/>
  <c r="D1253"/>
  <c r="D1254"/>
  <c r="D1261"/>
  <c r="D1268"/>
  <c r="D1285"/>
  <c r="E1285"/>
  <c r="F1285"/>
  <c r="E1286"/>
  <c r="F1286"/>
  <c r="D1287"/>
  <c r="E1287"/>
  <c r="F1287"/>
  <c r="D1288"/>
  <c r="E1288"/>
  <c r="F1288"/>
  <c r="D1283"/>
  <c r="D1289"/>
  <c r="D1299"/>
  <c r="E1299"/>
  <c r="F1299"/>
  <c r="E1300"/>
  <c r="F1300"/>
  <c r="D1301"/>
  <c r="E1301"/>
  <c r="F1301"/>
  <c r="D1302"/>
  <c r="E1302"/>
  <c r="F1302"/>
  <c r="D1297"/>
  <c r="D1303"/>
  <c r="D1311"/>
  <c r="I1311" s="1"/>
  <c r="D1313"/>
  <c r="E1313"/>
  <c r="F1313"/>
  <c r="E1314"/>
  <c r="F1314"/>
  <c r="D1315"/>
  <c r="E1315"/>
  <c r="F1315"/>
  <c r="D1316"/>
  <c r="E1316"/>
  <c r="F1316"/>
  <c r="D1317"/>
  <c r="D1327"/>
  <c r="E1327"/>
  <c r="F1327"/>
  <c r="E1328"/>
  <c r="F1328"/>
  <c r="D1329"/>
  <c r="E1329"/>
  <c r="F1329"/>
  <c r="D1330"/>
  <c r="E1330"/>
  <c r="F1330"/>
  <c r="D1325"/>
  <c r="D1331"/>
  <c r="D1347"/>
  <c r="D1393"/>
  <c r="E1393"/>
  <c r="F1393"/>
  <c r="E1394"/>
  <c r="F1394"/>
  <c r="D1395"/>
  <c r="D1391"/>
  <c r="D1404"/>
  <c r="D1411"/>
  <c r="D1424"/>
  <c r="D1423"/>
  <c r="F1422"/>
  <c r="E1422"/>
  <c r="F1421"/>
  <c r="E1421"/>
  <c r="D1421"/>
  <c r="D1419"/>
  <c r="D1425"/>
  <c r="D1432"/>
  <c r="D1439"/>
  <c r="D1446"/>
  <c r="D1453"/>
  <c r="D1463"/>
  <c r="E1463"/>
  <c r="F1463"/>
  <c r="E1464"/>
  <c r="F1464"/>
  <c r="D1465"/>
  <c r="D1466"/>
  <c r="D1461"/>
  <c r="D1467"/>
  <c r="D1474"/>
  <c r="I1474" s="1"/>
  <c r="D1481"/>
  <c r="D1488"/>
  <c r="D1495"/>
  <c r="D1502"/>
  <c r="D1512"/>
  <c r="E1512"/>
  <c r="F1512"/>
  <c r="E1513"/>
  <c r="F1513"/>
  <c r="D1514"/>
  <c r="D1515"/>
  <c r="D1510"/>
  <c r="D1516"/>
  <c r="D1523"/>
  <c r="D1530"/>
  <c r="D1537"/>
  <c r="F1550"/>
  <c r="F1548"/>
  <c r="E1546"/>
  <c r="F1546"/>
  <c r="D1547"/>
  <c r="E1547"/>
  <c r="F1547"/>
  <c r="E1548"/>
  <c r="D1549"/>
  <c r="E1549"/>
  <c r="F1549"/>
  <c r="D1550"/>
  <c r="E1550"/>
  <c r="E1545"/>
  <c r="F1545"/>
  <c r="D1545"/>
  <c r="D1551"/>
  <c r="D1559"/>
  <c r="D1565"/>
  <c r="D1572"/>
  <c r="D1582"/>
  <c r="E1582"/>
  <c r="F1582"/>
  <c r="E1583"/>
  <c r="F1583"/>
  <c r="D1584"/>
  <c r="D1585"/>
  <c r="D1600"/>
  <c r="D1607"/>
  <c r="D1615"/>
  <c r="D1621"/>
  <c r="E1619"/>
  <c r="F1619"/>
  <c r="E1620"/>
  <c r="F1620"/>
  <c r="D1639"/>
  <c r="E1639"/>
  <c r="F1639"/>
  <c r="E1640"/>
  <c r="F1640"/>
  <c r="D1641"/>
  <c r="D1642"/>
  <c r="D1637"/>
  <c r="D1643"/>
  <c r="D1650"/>
  <c r="D1657"/>
  <c r="D1665"/>
  <c r="I1665" s="1"/>
  <c r="D1671"/>
  <c r="D1678"/>
  <c r="D1685"/>
  <c r="D1692"/>
  <c r="D1706"/>
  <c r="D1713"/>
  <c r="D1727"/>
  <c r="D1734"/>
  <c r="D1776"/>
  <c r="D1783"/>
  <c r="D1748"/>
  <c r="D1755"/>
  <c r="D1762"/>
  <c r="D1790"/>
  <c r="D1797"/>
  <c r="D1811"/>
  <c r="D1829"/>
  <c r="E1829"/>
  <c r="F1829"/>
  <c r="E1830"/>
  <c r="F1830"/>
  <c r="D1831"/>
  <c r="D1832"/>
  <c r="D1827"/>
  <c r="D1833"/>
  <c r="D1840"/>
  <c r="D1847"/>
  <c r="D1854"/>
  <c r="D1862"/>
  <c r="D1864"/>
  <c r="E1864"/>
  <c r="F1864"/>
  <c r="D1866"/>
  <c r="D1867"/>
  <c r="D1868"/>
  <c r="D1875"/>
  <c r="D1882"/>
  <c r="D1902"/>
  <c r="D1903"/>
  <c r="D1910"/>
  <c r="D1917"/>
  <c r="D1924"/>
  <c r="D1931"/>
  <c r="D1938"/>
  <c r="D1945"/>
  <c r="D1952"/>
  <c r="D1959"/>
  <c r="D1966"/>
  <c r="D1973"/>
  <c r="D1980"/>
  <c r="D1987"/>
  <c r="D1994"/>
  <c r="D2001"/>
  <c r="D2022"/>
  <c r="D2008"/>
  <c r="D2015"/>
  <c r="D2029"/>
  <c r="F2039"/>
  <c r="F2040"/>
  <c r="F2041"/>
  <c r="F2042"/>
  <c r="E2039"/>
  <c r="E2040"/>
  <c r="E2041"/>
  <c r="E2042"/>
  <c r="D2039"/>
  <c r="D2041"/>
  <c r="D2042"/>
  <c r="D2043"/>
  <c r="K973"/>
  <c r="J973"/>
  <c r="J959"/>
  <c r="I895"/>
  <c r="D1154"/>
  <c r="I510"/>
  <c r="J398"/>
  <c r="K513"/>
  <c r="K511"/>
  <c r="J511"/>
  <c r="J510"/>
  <c r="K1085"/>
  <c r="K1134"/>
  <c r="F394"/>
  <c r="F64" s="1"/>
  <c r="F393"/>
  <c r="F63" s="1"/>
  <c r="F392"/>
  <c r="F62" s="1"/>
  <c r="F391"/>
  <c r="F61" s="1"/>
  <c r="F390"/>
  <c r="F60" s="1"/>
  <c r="E743"/>
  <c r="F2025"/>
  <c r="F2018"/>
  <c r="F2011"/>
  <c r="F1997"/>
  <c r="F1990"/>
  <c r="F1983"/>
  <c r="F1976"/>
  <c r="F1969"/>
  <c r="F1962"/>
  <c r="F1955"/>
  <c r="F1948"/>
  <c r="F1934"/>
  <c r="F1927"/>
  <c r="F1920"/>
  <c r="F1913"/>
  <c r="F1906"/>
  <c r="F1786"/>
  <c r="F1745"/>
  <c r="F1744"/>
  <c r="F1724"/>
  <c r="F1723"/>
  <c r="F1703"/>
  <c r="F1702"/>
  <c r="F1667"/>
  <c r="F1562"/>
  <c r="F1561"/>
  <c r="D1747"/>
  <c r="D1746"/>
  <c r="D1744"/>
  <c r="D1742"/>
  <c r="D1726"/>
  <c r="D1725"/>
  <c r="D1723"/>
  <c r="D1705"/>
  <c r="D1704"/>
  <c r="D1702"/>
  <c r="D1670"/>
  <c r="D1669"/>
  <c r="D1667"/>
  <c r="D1593"/>
  <c r="D1564"/>
  <c r="D1563"/>
  <c r="D1561"/>
  <c r="D395"/>
  <c r="D394"/>
  <c r="D64" s="1"/>
  <c r="D393"/>
  <c r="D63" s="1"/>
  <c r="D391"/>
  <c r="D61" s="1"/>
  <c r="D198"/>
  <c r="D177" s="1"/>
  <c r="E1745"/>
  <c r="E1744"/>
  <c r="E1724"/>
  <c r="E1723"/>
  <c r="E1703"/>
  <c r="E1702"/>
  <c r="E1668"/>
  <c r="E1667"/>
  <c r="E1564"/>
  <c r="E1563"/>
  <c r="E1562"/>
  <c r="E1561"/>
  <c r="E1352"/>
  <c r="E1351"/>
  <c r="E395"/>
  <c r="E65" s="1"/>
  <c r="E394"/>
  <c r="E64" s="1"/>
  <c r="E393"/>
  <c r="E63" s="1"/>
  <c r="E392"/>
  <c r="E62" s="1"/>
  <c r="E391"/>
  <c r="E61" s="1"/>
  <c r="E390"/>
  <c r="E60" s="1"/>
  <c r="E176"/>
  <c r="E682"/>
  <c r="D373" l="1"/>
  <c r="G1632"/>
  <c r="G2052"/>
  <c r="I1987"/>
  <c r="I1931"/>
  <c r="I1903"/>
  <c r="I1685"/>
  <c r="H1324"/>
  <c r="E344"/>
  <c r="E361"/>
  <c r="F362"/>
  <c r="H361"/>
  <c r="H972"/>
  <c r="H1282"/>
  <c r="E343"/>
  <c r="E360"/>
  <c r="F361"/>
  <c r="F363"/>
  <c r="F346"/>
  <c r="F360"/>
  <c r="F343"/>
  <c r="E1342"/>
  <c r="E362"/>
  <c r="E345"/>
  <c r="I460"/>
  <c r="I1721"/>
  <c r="H958"/>
  <c r="F349"/>
  <c r="H61"/>
  <c r="H58" s="1"/>
  <c r="H388"/>
  <c r="D352"/>
  <c r="D343" s="1"/>
  <c r="D368"/>
  <c r="D360"/>
  <c r="I1572"/>
  <c r="H1084"/>
  <c r="D362"/>
  <c r="I923"/>
  <c r="H1631"/>
  <c r="H1634"/>
  <c r="H79"/>
  <c r="H82"/>
  <c r="K923"/>
  <c r="J923"/>
  <c r="I2069"/>
  <c r="D2066"/>
  <c r="H1310"/>
  <c r="J1461"/>
  <c r="H1614"/>
  <c r="G1631"/>
  <c r="I145"/>
  <c r="I322"/>
  <c r="H44"/>
  <c r="H363"/>
  <c r="H1154"/>
  <c r="I1154" s="1"/>
  <c r="D65"/>
  <c r="D349"/>
  <c r="J48"/>
  <c r="I377"/>
  <c r="D374"/>
  <c r="I374" s="1"/>
  <c r="G1212"/>
  <c r="H1629"/>
  <c r="J1700"/>
  <c r="I1917"/>
  <c r="I1973"/>
  <c r="I2001"/>
  <c r="I2052"/>
  <c r="G369"/>
  <c r="G39" s="1"/>
  <c r="G353"/>
  <c r="G344" s="1"/>
  <c r="H846"/>
  <c r="E752"/>
  <c r="H201"/>
  <c r="H180" s="1"/>
  <c r="H72" s="1"/>
  <c r="H35" s="1"/>
  <c r="H202"/>
  <c r="J714"/>
  <c r="G360"/>
  <c r="H1544"/>
  <c r="I1537"/>
  <c r="G1340"/>
  <c r="H1340"/>
  <c r="F1819"/>
  <c r="G67"/>
  <c r="D59"/>
  <c r="D388"/>
  <c r="H1212"/>
  <c r="J1248"/>
  <c r="J1897"/>
  <c r="D2061"/>
  <c r="D2053" s="1"/>
  <c r="I2053" s="1"/>
  <c r="K78"/>
  <c r="F2051"/>
  <c r="K2051" s="1"/>
  <c r="G368"/>
  <c r="J47"/>
  <c r="E75"/>
  <c r="E67" s="1"/>
  <c r="D43"/>
  <c r="D71"/>
  <c r="D72"/>
  <c r="I432"/>
  <c r="I537"/>
  <c r="I1748"/>
  <c r="D2051"/>
  <c r="F2060"/>
  <c r="J1510"/>
  <c r="H370"/>
  <c r="H362"/>
  <c r="H354"/>
  <c r="H357"/>
  <c r="H27" s="1"/>
  <c r="H373"/>
  <c r="H43" s="1"/>
  <c r="G352"/>
  <c r="G343" s="1"/>
  <c r="G355"/>
  <c r="G25" s="1"/>
  <c r="G371"/>
  <c r="I398"/>
  <c r="F371"/>
  <c r="K399"/>
  <c r="F369"/>
  <c r="E371"/>
  <c r="K398"/>
  <c r="F368"/>
  <c r="F38" s="1"/>
  <c r="E369"/>
  <c r="G370"/>
  <c r="G362"/>
  <c r="H372"/>
  <c r="H356"/>
  <c r="H347" s="1"/>
  <c r="H352"/>
  <c r="H343" s="1"/>
  <c r="H353"/>
  <c r="H369"/>
  <c r="H371"/>
  <c r="H355"/>
  <c r="H25" s="1"/>
  <c r="D363"/>
  <c r="D371"/>
  <c r="I399"/>
  <c r="D369"/>
  <c r="F370"/>
  <c r="F40" s="1"/>
  <c r="E370"/>
  <c r="E40" s="1"/>
  <c r="E368"/>
  <c r="D364"/>
  <c r="K401"/>
  <c r="K910"/>
  <c r="I2015"/>
  <c r="I1797"/>
  <c r="I1776"/>
  <c r="I1727"/>
  <c r="I1607"/>
  <c r="I1446"/>
  <c r="I1391"/>
  <c r="I1331"/>
  <c r="I1303"/>
  <c r="I1283"/>
  <c r="I1261"/>
  <c r="I790"/>
  <c r="I755"/>
  <c r="I368"/>
  <c r="D372"/>
  <c r="I1397"/>
  <c r="D1896"/>
  <c r="D1342"/>
  <c r="J377"/>
  <c r="J2069"/>
  <c r="J224"/>
  <c r="H244"/>
  <c r="I323"/>
  <c r="G361"/>
  <c r="G363"/>
  <c r="I751"/>
  <c r="I1091"/>
  <c r="K1311"/>
  <c r="J1419"/>
  <c r="J1615"/>
  <c r="J1616"/>
  <c r="J1617"/>
  <c r="H1821"/>
  <c r="J1862"/>
  <c r="H1896"/>
  <c r="K2037"/>
  <c r="K2062"/>
  <c r="E1819"/>
  <c r="K1700"/>
  <c r="K1510"/>
  <c r="F1350"/>
  <c r="F1342" s="1"/>
  <c r="I1204"/>
  <c r="D365"/>
  <c r="D748"/>
  <c r="I600"/>
  <c r="H1344"/>
  <c r="D2036"/>
  <c r="D1634"/>
  <c r="J1347"/>
  <c r="K1155"/>
  <c r="K714"/>
  <c r="K1086"/>
  <c r="D1217"/>
  <c r="K1087"/>
  <c r="I1063"/>
  <c r="D1056"/>
  <c r="I328"/>
  <c r="I293"/>
  <c r="D286"/>
  <c r="D244"/>
  <c r="I237"/>
  <c r="D223"/>
  <c r="E69"/>
  <c r="I307"/>
  <c r="I245"/>
  <c r="I1119"/>
  <c r="D45"/>
  <c r="I45" s="1"/>
  <c r="I2070"/>
  <c r="D1741"/>
  <c r="D1544"/>
  <c r="D1282"/>
  <c r="I1282" s="1"/>
  <c r="D1247"/>
  <c r="I203"/>
  <c r="H71"/>
  <c r="I230"/>
  <c r="I272"/>
  <c r="I425"/>
  <c r="H1217"/>
  <c r="H1247"/>
  <c r="I1317"/>
  <c r="I1325"/>
  <c r="H1390"/>
  <c r="I1461"/>
  <c r="I1790"/>
  <c r="G1820"/>
  <c r="G1821"/>
  <c r="G1822"/>
  <c r="J1742"/>
  <c r="I1769"/>
  <c r="J1325"/>
  <c r="I621"/>
  <c r="I1621"/>
  <c r="I1910"/>
  <c r="I1924"/>
  <c r="I1966"/>
  <c r="I1980"/>
  <c r="I1994"/>
  <c r="F352"/>
  <c r="J395"/>
  <c r="K1088"/>
  <c r="I2008"/>
  <c r="D1861"/>
  <c r="F1822"/>
  <c r="I1755"/>
  <c r="F1631"/>
  <c r="K1631" s="1"/>
  <c r="D1631"/>
  <c r="K1391"/>
  <c r="D1390"/>
  <c r="D1324"/>
  <c r="J1311"/>
  <c r="D1310"/>
  <c r="I1310" s="1"/>
  <c r="F1214"/>
  <c r="D1214"/>
  <c r="D1233"/>
  <c r="D811"/>
  <c r="I642"/>
  <c r="I607"/>
  <c r="I593"/>
  <c r="I579"/>
  <c r="K2069"/>
  <c r="G349"/>
  <c r="H713"/>
  <c r="I881"/>
  <c r="I916"/>
  <c r="K959"/>
  <c r="D1558"/>
  <c r="D972"/>
  <c r="K1615"/>
  <c r="K1616"/>
  <c r="K1617"/>
  <c r="F1212"/>
  <c r="K749"/>
  <c r="K400"/>
  <c r="K224"/>
  <c r="J812"/>
  <c r="J679"/>
  <c r="J1157"/>
  <c r="K1157"/>
  <c r="K1158"/>
  <c r="J1158"/>
  <c r="J1156"/>
  <c r="I1559"/>
  <c r="E19"/>
  <c r="E349"/>
  <c r="E68"/>
  <c r="E1341"/>
  <c r="D1720"/>
  <c r="F1899"/>
  <c r="F1821" s="1"/>
  <c r="K1248"/>
  <c r="I1952"/>
  <c r="I1938"/>
  <c r="I1650"/>
  <c r="D1633"/>
  <c r="I1289"/>
  <c r="I1189"/>
  <c r="I1161"/>
  <c r="I1133"/>
  <c r="I959"/>
  <c r="I832"/>
  <c r="I818"/>
  <c r="I714"/>
  <c r="I635"/>
  <c r="I614"/>
  <c r="I586"/>
  <c r="I572"/>
  <c r="I558"/>
  <c r="D77"/>
  <c r="D69" s="1"/>
  <c r="I1586"/>
  <c r="K83"/>
  <c r="I1889"/>
  <c r="D1343"/>
  <c r="K378"/>
  <c r="I216"/>
  <c r="H223"/>
  <c r="H286"/>
  <c r="J322"/>
  <c r="K323"/>
  <c r="J324"/>
  <c r="J325"/>
  <c r="H321"/>
  <c r="I321" s="1"/>
  <c r="I474"/>
  <c r="I741"/>
  <c r="H748"/>
  <c r="H811"/>
  <c r="I944"/>
  <c r="H1056"/>
  <c r="I1098"/>
  <c r="I1126"/>
  <c r="H1213"/>
  <c r="H1214"/>
  <c r="H1215"/>
  <c r="H1216"/>
  <c r="G1213"/>
  <c r="I1240"/>
  <c r="I1248"/>
  <c r="J1297"/>
  <c r="H1346"/>
  <c r="I1467"/>
  <c r="H1579"/>
  <c r="I1593"/>
  <c r="I1706"/>
  <c r="I1762"/>
  <c r="K1827"/>
  <c r="D75"/>
  <c r="I251"/>
  <c r="I734"/>
  <c r="I825"/>
  <c r="I839"/>
  <c r="I965"/>
  <c r="I1077"/>
  <c r="I1168"/>
  <c r="G1214"/>
  <c r="H1741"/>
  <c r="I1783"/>
  <c r="I1804"/>
  <c r="I1617"/>
  <c r="H1509"/>
  <c r="K1461"/>
  <c r="E1212"/>
  <c r="E354"/>
  <c r="F68"/>
  <c r="I1742"/>
  <c r="J1559"/>
  <c r="D1212"/>
  <c r="J1827"/>
  <c r="K1297"/>
  <c r="K324"/>
  <c r="K203"/>
  <c r="F70"/>
  <c r="I1347"/>
  <c r="I2022"/>
  <c r="D1819"/>
  <c r="I1847"/>
  <c r="E1822"/>
  <c r="I1671"/>
  <c r="D1579"/>
  <c r="I1580"/>
  <c r="D1219"/>
  <c r="D202"/>
  <c r="I175"/>
  <c r="K1742"/>
  <c r="I749"/>
  <c r="D1699"/>
  <c r="I1368"/>
  <c r="J378"/>
  <c r="J376"/>
  <c r="K376"/>
  <c r="K2070"/>
  <c r="E2053"/>
  <c r="J2053" s="1"/>
  <c r="I1084"/>
  <c r="I446"/>
  <c r="I467"/>
  <c r="H1343"/>
  <c r="H1460"/>
  <c r="I1530"/>
  <c r="H1720"/>
  <c r="H1861"/>
  <c r="H1822"/>
  <c r="H1824"/>
  <c r="E2060"/>
  <c r="I400"/>
  <c r="I325"/>
  <c r="D174"/>
  <c r="I1419"/>
  <c r="D1339"/>
  <c r="F65"/>
  <c r="K65" s="1"/>
  <c r="K395"/>
  <c r="I65"/>
  <c r="H678"/>
  <c r="I679"/>
  <c r="K1721"/>
  <c r="J1721"/>
  <c r="E78"/>
  <c r="E70" s="1"/>
  <c r="E353"/>
  <c r="J399"/>
  <c r="D678"/>
  <c r="I265"/>
  <c r="I937"/>
  <c r="E355"/>
  <c r="D1826"/>
  <c r="D1823"/>
  <c r="D1614"/>
  <c r="I1614" s="1"/>
  <c r="I1615"/>
  <c r="K175"/>
  <c r="I1155"/>
  <c r="H1219"/>
  <c r="J1234"/>
  <c r="K1234"/>
  <c r="H2036"/>
  <c r="I2036" s="1"/>
  <c r="I2043"/>
  <c r="H1699"/>
  <c r="I1700"/>
  <c r="I47"/>
  <c r="H2051"/>
  <c r="H198"/>
  <c r="H1233"/>
  <c r="I1234"/>
  <c r="J1283"/>
  <c r="K1283"/>
  <c r="H1296"/>
  <c r="I1297"/>
  <c r="J1618"/>
  <c r="K1618"/>
  <c r="H1819"/>
  <c r="I1827"/>
  <c r="G45"/>
  <c r="J45" s="1"/>
  <c r="K375"/>
  <c r="J375"/>
  <c r="F47"/>
  <c r="K47" s="1"/>
  <c r="K377"/>
  <c r="G2054"/>
  <c r="J2054" s="1"/>
  <c r="J2062"/>
  <c r="D1460"/>
  <c r="I279"/>
  <c r="I720"/>
  <c r="D195"/>
  <c r="I395"/>
  <c r="J513"/>
  <c r="J323"/>
  <c r="K325"/>
  <c r="J175"/>
  <c r="I224"/>
  <c r="D1629"/>
  <c r="E1632"/>
  <c r="E1631"/>
  <c r="J1631" s="1"/>
  <c r="I1510"/>
  <c r="D1509"/>
  <c r="D1296"/>
  <c r="E1214"/>
  <c r="F1215"/>
  <c r="D1216"/>
  <c r="I1057"/>
  <c r="D958"/>
  <c r="I958" s="1"/>
  <c r="F354"/>
  <c r="F345" s="1"/>
  <c r="D628"/>
  <c r="F69"/>
  <c r="E1215"/>
  <c r="I287"/>
  <c r="J2037"/>
  <c r="K2061"/>
  <c r="H131"/>
  <c r="I131" s="1"/>
  <c r="I1324"/>
  <c r="H75"/>
  <c r="H70"/>
  <c r="G354"/>
  <c r="I453"/>
  <c r="I481"/>
  <c r="G1215"/>
  <c r="K1419"/>
  <c r="I1453"/>
  <c r="I1600"/>
  <c r="K1665"/>
  <c r="I1734"/>
  <c r="I1833"/>
  <c r="I1868"/>
  <c r="I1875"/>
  <c r="K1897"/>
  <c r="I1945"/>
  <c r="I1959"/>
  <c r="I2029"/>
  <c r="I2037"/>
  <c r="D1664"/>
  <c r="D1824"/>
  <c r="D1821"/>
  <c r="F1632"/>
  <c r="E1339"/>
  <c r="D1418"/>
  <c r="I951"/>
  <c r="I860"/>
  <c r="I812"/>
  <c r="I48"/>
  <c r="I2073"/>
  <c r="I2066"/>
  <c r="I258"/>
  <c r="J287"/>
  <c r="H628"/>
  <c r="J749"/>
  <c r="I979"/>
  <c r="H1418"/>
  <c r="H1664"/>
  <c r="G1819"/>
  <c r="J1665"/>
  <c r="I1565"/>
  <c r="H1558"/>
  <c r="J400"/>
  <c r="H397"/>
  <c r="J401"/>
  <c r="D354"/>
  <c r="D345" s="1"/>
  <c r="D397"/>
  <c r="D357"/>
  <c r="D27" s="1"/>
  <c r="J512"/>
  <c r="F355"/>
  <c r="E352"/>
  <c r="D356"/>
  <c r="D347" s="1"/>
  <c r="F353"/>
  <c r="F344" s="1"/>
  <c r="D713"/>
  <c r="E744"/>
  <c r="E741" s="1"/>
  <c r="J751"/>
  <c r="J752"/>
  <c r="K752"/>
  <c r="D846"/>
  <c r="H909"/>
  <c r="D1035"/>
  <c r="I1035" s="1"/>
  <c r="J2067"/>
  <c r="J2059"/>
  <c r="E2051"/>
  <c r="J2051" s="1"/>
  <c r="K2059"/>
  <c r="D1348"/>
  <c r="D1346"/>
  <c r="H1341"/>
  <c r="F1341"/>
  <c r="H1342"/>
  <c r="D1344"/>
  <c r="G1341"/>
  <c r="D1636"/>
  <c r="J1637"/>
  <c r="H1636"/>
  <c r="I1637"/>
  <c r="K1637"/>
  <c r="H1633"/>
  <c r="I1713"/>
  <c r="K1862"/>
  <c r="I1862"/>
  <c r="E1821"/>
  <c r="H1820"/>
  <c r="H1826"/>
  <c r="I2059"/>
  <c r="G176"/>
  <c r="G68" s="1"/>
  <c r="G14" s="1"/>
  <c r="G70"/>
  <c r="G69"/>
  <c r="K77"/>
  <c r="J77"/>
  <c r="H68"/>
  <c r="I76"/>
  <c r="J76"/>
  <c r="K76"/>
  <c r="I83"/>
  <c r="K75"/>
  <c r="J83"/>
  <c r="K245"/>
  <c r="K510"/>
  <c r="G1339"/>
  <c r="H1339"/>
  <c r="J1580"/>
  <c r="F1340"/>
  <c r="D2063"/>
  <c r="F1339"/>
  <c r="K1347"/>
  <c r="E1340"/>
  <c r="K1355"/>
  <c r="K48"/>
  <c r="J46"/>
  <c r="K46"/>
  <c r="D78"/>
  <c r="D70" s="1"/>
  <c r="D355"/>
  <c r="D346" s="1"/>
  <c r="I401"/>
  <c r="D353"/>
  <c r="D344" s="1"/>
  <c r="I752"/>
  <c r="J65"/>
  <c r="D1341"/>
  <c r="I1354"/>
  <c r="I2060"/>
  <c r="I2068"/>
  <c r="I2062"/>
  <c r="J2060" l="1"/>
  <c r="E2052"/>
  <c r="J2052" s="1"/>
  <c r="K2060"/>
  <c r="F2052"/>
  <c r="K2052" s="1"/>
  <c r="G13"/>
  <c r="H31"/>
  <c r="H23"/>
  <c r="H344"/>
  <c r="H14" s="1"/>
  <c r="H2050"/>
  <c r="E745"/>
  <c r="E346"/>
  <c r="E363"/>
  <c r="E33" s="1"/>
  <c r="E30"/>
  <c r="I1631"/>
  <c r="H56"/>
  <c r="H74"/>
  <c r="I1233"/>
  <c r="I223"/>
  <c r="F39"/>
  <c r="K39" s="1"/>
  <c r="H42"/>
  <c r="I244"/>
  <c r="H67"/>
  <c r="H13" s="1"/>
  <c r="H26"/>
  <c r="J369"/>
  <c r="H41"/>
  <c r="I371"/>
  <c r="G41"/>
  <c r="J371"/>
  <c r="K371"/>
  <c r="I361"/>
  <c r="I1056"/>
  <c r="D58"/>
  <c r="I59"/>
  <c r="F41"/>
  <c r="D1338"/>
  <c r="E14"/>
  <c r="I1699"/>
  <c r="I1720"/>
  <c r="I1896"/>
  <c r="D42"/>
  <c r="K2054"/>
  <c r="I2051"/>
  <c r="I2061"/>
  <c r="E24"/>
  <c r="E15"/>
  <c r="G23"/>
  <c r="H348"/>
  <c r="H18" s="1"/>
  <c r="I68"/>
  <c r="H38"/>
  <c r="J1629"/>
  <c r="D348"/>
  <c r="D342" s="1"/>
  <c r="F15"/>
  <c r="I1418"/>
  <c r="I1819"/>
  <c r="E25"/>
  <c r="J25" s="1"/>
  <c r="I286"/>
  <c r="I1342"/>
  <c r="G30"/>
  <c r="E38"/>
  <c r="H33"/>
  <c r="D19"/>
  <c r="I1212"/>
  <c r="K1212"/>
  <c r="G31"/>
  <c r="E39"/>
  <c r="J39" s="1"/>
  <c r="E13"/>
  <c r="F22"/>
  <c r="G22"/>
  <c r="J368"/>
  <c r="K368"/>
  <c r="G38"/>
  <c r="E41"/>
  <c r="I369"/>
  <c r="H39"/>
  <c r="K369"/>
  <c r="H346"/>
  <c r="H16" s="1"/>
  <c r="K354"/>
  <c r="G24"/>
  <c r="J370"/>
  <c r="K370"/>
  <c r="G40"/>
  <c r="H345"/>
  <c r="H24"/>
  <c r="I370"/>
  <c r="H40"/>
  <c r="K363"/>
  <c r="G33"/>
  <c r="I748"/>
  <c r="D39"/>
  <c r="D367"/>
  <c r="G346"/>
  <c r="G16" s="1"/>
  <c r="H367"/>
  <c r="H359"/>
  <c r="J75"/>
  <c r="I846"/>
  <c r="D41"/>
  <c r="I41" s="1"/>
  <c r="D67"/>
  <c r="D38"/>
  <c r="D32"/>
  <c r="D40"/>
  <c r="I1579"/>
  <c r="J1212"/>
  <c r="I82"/>
  <c r="H1211"/>
  <c r="I77"/>
  <c r="I972"/>
  <c r="I360"/>
  <c r="J361"/>
  <c r="K361"/>
  <c r="J362"/>
  <c r="K362"/>
  <c r="J360"/>
  <c r="K360"/>
  <c r="I355"/>
  <c r="H22"/>
  <c r="I1344"/>
  <c r="F25"/>
  <c r="K25" s="1"/>
  <c r="J1819"/>
  <c r="I1390"/>
  <c r="I1247"/>
  <c r="I362"/>
  <c r="J355"/>
  <c r="I1346"/>
  <c r="D44"/>
  <c r="I44" s="1"/>
  <c r="I1741"/>
  <c r="H34"/>
  <c r="K352"/>
  <c r="G345"/>
  <c r="G15" s="1"/>
  <c r="I1558"/>
  <c r="I202"/>
  <c r="I1861"/>
  <c r="D74"/>
  <c r="I811"/>
  <c r="I354"/>
  <c r="E23"/>
  <c r="J67"/>
  <c r="H1818"/>
  <c r="I713"/>
  <c r="D24"/>
  <c r="I397"/>
  <c r="H351"/>
  <c r="D34"/>
  <c r="D1628"/>
  <c r="K1629"/>
  <c r="K45"/>
  <c r="J352"/>
  <c r="D22"/>
  <c r="I1826"/>
  <c r="J1341"/>
  <c r="E22"/>
  <c r="E32"/>
  <c r="F33"/>
  <c r="D1818"/>
  <c r="I1664"/>
  <c r="J354"/>
  <c r="J1339"/>
  <c r="I75"/>
  <c r="J78"/>
  <c r="I388"/>
  <c r="K1819"/>
  <c r="F24"/>
  <c r="I58"/>
  <c r="D1211"/>
  <c r="I1509"/>
  <c r="I1460"/>
  <c r="J353"/>
  <c r="I678"/>
  <c r="H177"/>
  <c r="H69" s="1"/>
  <c r="H15" s="1"/>
  <c r="H195"/>
  <c r="I195" s="1"/>
  <c r="I1296"/>
  <c r="I353"/>
  <c r="K355"/>
  <c r="F16"/>
  <c r="I343"/>
  <c r="D351"/>
  <c r="I352"/>
  <c r="F23"/>
  <c r="K353"/>
  <c r="F32"/>
  <c r="K344"/>
  <c r="J344"/>
  <c r="D1340"/>
  <c r="I1340" s="1"/>
  <c r="K1339"/>
  <c r="J1342"/>
  <c r="K1342"/>
  <c r="K1341"/>
  <c r="I1636"/>
  <c r="D23"/>
  <c r="I23" s="1"/>
  <c r="J70"/>
  <c r="K70"/>
  <c r="J69"/>
  <c r="K69"/>
  <c r="G32"/>
  <c r="J68"/>
  <c r="K68"/>
  <c r="J52"/>
  <c r="H1338"/>
  <c r="I1339"/>
  <c r="I1629"/>
  <c r="H1628"/>
  <c r="K1340"/>
  <c r="F31"/>
  <c r="D2055"/>
  <c r="D2058"/>
  <c r="D26"/>
  <c r="J1340"/>
  <c r="E31"/>
  <c r="I78"/>
  <c r="D25"/>
  <c r="I25" s="1"/>
  <c r="I1341"/>
  <c r="F14" l="1"/>
  <c r="K14" s="1"/>
  <c r="K41"/>
  <c r="J41"/>
  <c r="J363"/>
  <c r="I74"/>
  <c r="D18"/>
  <c r="J15"/>
  <c r="K23"/>
  <c r="I367"/>
  <c r="J23"/>
  <c r="H30"/>
  <c r="I38"/>
  <c r="K22"/>
  <c r="H66"/>
  <c r="H29" s="1"/>
  <c r="I1818"/>
  <c r="D31"/>
  <c r="I31" s="1"/>
  <c r="J22"/>
  <c r="D21"/>
  <c r="D66"/>
  <c r="D30"/>
  <c r="H342"/>
  <c r="I345"/>
  <c r="J14"/>
  <c r="I1211"/>
  <c r="I39"/>
  <c r="J38"/>
  <c r="K38"/>
  <c r="H21"/>
  <c r="I40"/>
  <c r="H37"/>
  <c r="J40"/>
  <c r="K40"/>
  <c r="J346"/>
  <c r="E16"/>
  <c r="J16" s="1"/>
  <c r="J343"/>
  <c r="D15"/>
  <c r="K343"/>
  <c r="D37"/>
  <c r="I22"/>
  <c r="I67"/>
  <c r="I51"/>
  <c r="K24"/>
  <c r="J24"/>
  <c r="K345"/>
  <c r="D13"/>
  <c r="J345"/>
  <c r="J31"/>
  <c r="K346"/>
  <c r="I24"/>
  <c r="K33"/>
  <c r="I351"/>
  <c r="I52"/>
  <c r="I344"/>
  <c r="K52"/>
  <c r="H174"/>
  <c r="I174" s="1"/>
  <c r="K32"/>
  <c r="K31"/>
  <c r="J33"/>
  <c r="K15"/>
  <c r="J32"/>
  <c r="K16"/>
  <c r="J30"/>
  <c r="I1628"/>
  <c r="D2050"/>
  <c r="I2050" s="1"/>
  <c r="D17"/>
  <c r="I2058"/>
  <c r="I70"/>
  <c r="D14"/>
  <c r="I14" s="1"/>
  <c r="I1338"/>
  <c r="H12" l="1"/>
  <c r="I30"/>
  <c r="J13"/>
  <c r="I13"/>
  <c r="I37"/>
  <c r="I21"/>
  <c r="I69"/>
  <c r="H32"/>
  <c r="I15" l="1"/>
  <c r="I66"/>
  <c r="I32"/>
  <c r="I909"/>
  <c r="I342" l="1"/>
  <c r="D12"/>
  <c r="I12" s="1"/>
  <c r="D359"/>
  <c r="D29" s="1"/>
  <c r="D35"/>
  <c r="I35" s="1"/>
  <c r="I359" l="1"/>
  <c r="I29"/>
  <c r="I18"/>
  <c r="I363" l="1"/>
  <c r="D33"/>
  <c r="I33" s="1"/>
  <c r="D16"/>
  <c r="I16" s="1"/>
  <c r="I346"/>
  <c r="K294"/>
  <c r="K287"/>
  <c r="F67" l="1"/>
  <c r="F30" l="1"/>
  <c r="K30" s="1"/>
  <c r="F13"/>
  <c r="K13" s="1"/>
  <c r="K67"/>
</calcChain>
</file>

<file path=xl/sharedStrings.xml><?xml version="1.0" encoding="utf-8"?>
<sst xmlns="http://schemas.openxmlformats.org/spreadsheetml/2006/main" count="6858" uniqueCount="354">
  <si>
    <t>Наименование государственной программы, подпрограммы, ведомственной целевой программы, основного мероприятия</t>
  </si>
  <si>
    <t>Ответственный исполнитель, соисполнитель, участник государственной программы (соисполнитель подпрограммы) (далее - исполнитель)</t>
  </si>
  <si>
    <t>Источники финансового обеспечения</t>
  </si>
  <si>
    <t>всего</t>
  </si>
  <si>
    <t>областной бюджет</t>
  </si>
  <si>
    <t>министерство образования области</t>
  </si>
  <si>
    <t>Подпрограмма 1. «Развитие системы дошкольного образования»</t>
  </si>
  <si>
    <t>министерство образования области, органы местного самоуправления области, осуществляющие управление в сфере образования (по согласованию)</t>
  </si>
  <si>
    <t>Подпрограмма 2. «Развитие системы общего и дополнительного образования»</t>
  </si>
  <si>
    <t>федеральный бюджет (прогнозно)</t>
  </si>
  <si>
    <t>Подпрограмма 3 «Поддержка одаренных детей Саратовской области»</t>
  </si>
  <si>
    <t>Подпрограмма 4 «Развитие  профессионального образования»</t>
  </si>
  <si>
    <t>Подпрограмма 5 «Социальная адаптация детей-сирот, детей, оставшихся без попечения родителей»</t>
  </si>
  <si>
    <t>в том числе по проектам:</t>
  </si>
  <si>
    <t>Подпрограмма 6 «Развитие финансовой грамотности населения области»</t>
  </si>
  <si>
    <t>Мероприятие 5.4. «Оказание государственных услуг центрами психолого-педагогического и медико-социального сопровождения детей»</t>
  </si>
  <si>
    <t>Мероприятие 5.5. «Обеспечение деятельности органов опеки»</t>
  </si>
  <si>
    <t>Мероприятие 5.6. «Выплата единовременного пособия при всех формах устройства детей, лишенных родительского попечения, в семью»</t>
  </si>
  <si>
    <t>Мероприятие 5.7. «Государственная поддержка при усыновлении (удочерении) детей-сирот и детей, оставшихся без попечения родителей»</t>
  </si>
  <si>
    <t>Мероприятие 5.8. «Выплаты приемной семье на содержание подопечных детей»</t>
  </si>
  <si>
    <t>Мероприятие 5.9. «Меры социальной поддержки и материальное обеспечение приемных семей»</t>
  </si>
  <si>
    <t>Мероприятие 5.10. «Выплаты семьям опекунов на содержание подопечных детей»</t>
  </si>
  <si>
    <t>Мероприятие 5.11. «Социальная поддержка лиц из числа детей-сирот и детей, оставшихся без попечения родителей, в период получения образования»</t>
  </si>
  <si>
    <t>Мероприятие 5.12.     «Организация деятельности стажировочных площадок по профилактике социального сиротства»</t>
  </si>
  <si>
    <t>Мероприятие 6.1  «Мониторинг и оценка уровня финансовой грамотности населения области и защиты прав потребителей финансовых услуг»</t>
  </si>
  <si>
    <t>Мероприятие 6.2 «Создание потенциала в области повышения финансовой грамотности»</t>
  </si>
  <si>
    <t>Мероприятие 6.3 «Разработка и реализация образовательных программ и информационных кампаний по повышению финансовой грамотности»</t>
  </si>
  <si>
    <t>Мероприятие 6.4 «Совершенствование защиты прав потребителей финансовых услуг»</t>
  </si>
  <si>
    <t>Мероприятие 5.1 «Развитие семейных форм устройства детей, оставшихся без попечения родителей, и успешная социализация детей, переданных на воспитание в замещающие семьи»</t>
  </si>
  <si>
    <t>Мероприятие 4.9 «Повышение уровня профессионального развития и занятости инвалидов»</t>
  </si>
  <si>
    <t>Основное мероприятие 4.5 «Реализация механизмов оценки и обеспечения качества образования в соответствии с федеральными государственными образовательными стандартами»</t>
  </si>
  <si>
    <t>Основное мероприятие 3.7 «Разработка олимпиадных заданий для муниципального этапа Всероссийской олимпиады школьников»</t>
  </si>
  <si>
    <t xml:space="preserve">Мероприятие 2.15 «Создание условий, обеспечивающих развитие и функционирование образовательного проекта «Яндекс.Лицей» </t>
  </si>
  <si>
    <t xml:space="preserve">Мероприятие 4.8 «Оказание государственных услуг профессиональными образовательными организациями» </t>
  </si>
  <si>
    <t>Основное мероприятие 5.2 «Создание условий для адаптации воспитанников государственных организаций из числа детей-сирот и детей, оставшихся без попечения родителей в обществе»</t>
  </si>
  <si>
    <t>Предусмотрено  в государственной  программе</t>
  </si>
  <si>
    <t>Утверждено в законе об областном бюджете на текущий год</t>
  </si>
  <si>
    <t>Выделены лимиты бюджетных обязательств по средствам областного бюджета</t>
  </si>
  <si>
    <t>Исполнение (процентов)</t>
  </si>
  <si>
    <t>Исполнено</t>
  </si>
  <si>
    <t xml:space="preserve">Кассовое исполнение </t>
  </si>
  <si>
    <t>Фактическое исполнение</t>
  </si>
  <si>
    <t>(гр. 8 (фактическое исполнение) / гр. 4)</t>
  </si>
  <si>
    <t>(гр. 7 (кассовое исполнение) / гр. 5)</t>
  </si>
  <si>
    <t>в том числе проектная часть:</t>
  </si>
  <si>
    <t xml:space="preserve">контрольное событие 1.1.2
«Число новых мест в образовательных организациях (всего), в том числе путем иных вариативных форм (перепрофилирование)»
</t>
  </si>
  <si>
    <t>Мероприятие 1.2 «Создание условий для повышения квалификации педагогических и руководящих кадров в системе дошкольного образования»</t>
  </si>
  <si>
    <t>контрольное событие 1.2.1 «Участие в межрегиональных и всероссийских конференциях, форумах, семинарах и совещаниях по проблемам дошкольного образования»</t>
  </si>
  <si>
    <t>контрольное событие 1.2.2 «Проведение областного конкурса профессионального мастерства «Воспитатель года»  и участие победителя регионального этапа во Всероссийском конкурсе»</t>
  </si>
  <si>
    <t>Мероприятие 1.3 «Внедрение независимой системы оценки качества дошкольного образования»</t>
  </si>
  <si>
    <t>контрольное событие 1.3.1 «Открытие региональных опытно-экспериментальных площадок по проблемам дошкольного образования»</t>
  </si>
  <si>
    <t>контрольное событие 1.3.2 «Организация и  проведение мониторинговых исследований качества дошкольного образования»</t>
  </si>
  <si>
    <t>Мероприятие 1.4 «Материальная поддержка воспитания и обучения детей, посещающих образовательные организации, реализующие образовательную программу дошкольного образования»</t>
  </si>
  <si>
    <t>контрольное событие 1.4.1 «Компенсация родительской платы за присмотр и уход за детьми в государственных образовательных организациях, реализующих основную общеобразовательную программу дошкольного образования»</t>
  </si>
  <si>
    <t>подведомственные учреждения министерства образования области, реализующие основную общеобразовательную программу дошкольного образования</t>
  </si>
  <si>
    <t>контрольное событие 1.4.2 «Субвенция на частичное финансирование расходов на присмотр и уход за детьми дошкольного возраста в муниципальных образовательных организациях, реализующих основную общеобразовательную программу дошкольного образования»</t>
  </si>
  <si>
    <t>контрольное событие 1.4.3 «Субвенция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</si>
  <si>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контрольное событие 1.4.4 «Субвенция на компенсацию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</si>
  <si>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контрольное событие 1.4.5 «Выплата компенсации затрат на воспитание и обучение одному из родителей (законных представителей) ребенка-инвалида, воспитание и обучение которого по общеобразовательной программе дошкольного образования осуществляется на дому»</t>
  </si>
  <si>
    <t>Мероприятие 1.5 «Обеспечение государственных гарантий на получение общедоступного и бесплатного дошкольного образования в муниципальных и частных дошкольных образовательных организациях»</t>
  </si>
  <si>
    <t>контрольное событие 1.5.1 «Субсидия на финансовое обеспечение образовательной деятельности муниципальных дошкольных образовательных организаций»</t>
  </si>
  <si>
    <t>Мероприятие 1.6 «Создание в дошкольных образовательных организациях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t>
  </si>
  <si>
    <t>контрольное событие 1.6.1 «Мероприятия по созданию условий для получения детьми-инвалидами качественного образования» (Государственная программа РФ «Доступная среда» на 2011-2020 годы)</t>
  </si>
  <si>
    <t xml:space="preserve">Региональный проект 2.1
«Успех каждого ребенка» 
(в целях выполнения задач федерального проекта «Успех каждого ребенка»)
</t>
  </si>
  <si>
    <t>Процессная часть</t>
  </si>
  <si>
    <t>Проектная часть</t>
  </si>
  <si>
    <t>Мероприятие 1.1 «Развитие сети дошкольных образовательных организаций»</t>
  </si>
  <si>
    <t>контрольное событие 2.1.1 «Поддержка стажировочной площадки по распространению моделей формирования культуры здорового и безопасного образа жизни обучающихся»</t>
  </si>
  <si>
    <t>контрольное событие 2.1.2 «Поддержка автоматизированной информационной системы общего и дополнительного образования в области»</t>
  </si>
  <si>
    <t xml:space="preserve">контрольное событие 2.2.1
«Подключение и предоставление трафика сети Интернет для детей-инвалидов муниципальных центров дистанционного образования, педагогических работников»
</t>
  </si>
  <si>
    <t xml:space="preserve">контрольное событие 2.2.3
«Приобретение программно-технических средств для детей-инвалидов, муниципальных центров дистанционного образования детей-инвалидов»
</t>
  </si>
  <si>
    <t xml:space="preserve">контрольное событие 2.2.4
«Приобретение программно - технических средств для регионального центра дистанционного образования детей-инвалидов»
</t>
  </si>
  <si>
    <t>Мероприятие 2.3. 
«Развитие  кадрового потенциала  системы общего  и дополнительного образования  детей»</t>
  </si>
  <si>
    <t>Мероприятие 2.2 «Обеспечение условий для обучения детей с ограниченными возможностями здоровья, обучающихся в общеобразовательных организациях»</t>
  </si>
  <si>
    <t>Мероприятие 2.1 «Развитие сети общеобразовательных организаций и организаций дополнительного образования, соответствующих современным требованиям, развитие творческих способностей учащихся»</t>
  </si>
  <si>
    <t>контрольное событие 2.3.1 «Проведение областного праздника, посвященного Дню учителя, и церемонии, посвященной занесению на доску почета работников образования Саратовской области»</t>
  </si>
  <si>
    <t xml:space="preserve">контрольное событие 2.3.2
«Проведение областного конкурса профессионального мастерства «Учитель года». Участие победителя регионального конкурса во всероссийском конкурсе «Учитель года»
</t>
  </si>
  <si>
    <t xml:space="preserve">контрольное событие 2.3.3
«Проведение областных педагогических конференций, коллегий, совещаний министерства образования области по вопросам модернизации системы общего образования»
</t>
  </si>
  <si>
    <t xml:space="preserve">контрольное событие 2.3.4
«Участие в межрегиональных и всероссийских семинарах, совещаниях, форумах по проблемам системы общего и дополнительного образования, введения
нового государственного стандарта новых стандартов общего образования»
</t>
  </si>
  <si>
    <t xml:space="preserve">контрольное событие 2.3.5
«Обеспечение процедур аттестации педагогических работников государственных и муниципальных образовательных учреждений»
</t>
  </si>
  <si>
    <t>Мероприятие 2.4. 
«Развитие  дополнительного и  неформального образования  и социализации  детей»</t>
  </si>
  <si>
    <t xml:space="preserve">контрольное событие 2.4.1
«Проведение областного конкурса «Лучший ученический класс»
</t>
  </si>
  <si>
    <t>контрольное событие 2.4.2 «Участие команды юных инспекторов движения в общероссийском конкурсе «Безопасное колесо»</t>
  </si>
  <si>
    <t>контрольное событие 2.4.4 «Установление молодежной Доски успеха о детях, занявших призовые места в олимпиадах и спортивных соревнованиях в  сквере Первой учительницы»</t>
  </si>
  <si>
    <t xml:space="preserve">контрольное событие 2.5.2
«Организация и проведение государственной итоговой аттестации выпускников 11 (12) классов,   единого государственного экзамена»
</t>
  </si>
  <si>
    <t xml:space="preserve">контрольное событие 2.5.3
«Приведение в соответствие с требованиями законодательства информационных систем, обрабатывающих персональные данные»
</t>
  </si>
  <si>
    <t xml:space="preserve">контрольное событие 2.5.4
«Внедрение методов комплексного планирования объемов и структуры подготовки кадров  на основе анализа прогнозных потребностей в трудовых ресурсах»
</t>
  </si>
  <si>
    <t>контрольное событие 2.5.5 «Независимая оценка качества условий осуществления образовательной деятельности организациями, осуществляющими образовательную деятельность»</t>
  </si>
  <si>
    <t>контрольное событие 2.5.6  «Развитие национально-региональной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t>
  </si>
  <si>
    <t>контрольное событие 2.5.7  «Обучение экспертов предметных комиссий Саратовской области по программе дополнительного профессионального образования повышения квалификации «Подготовка экспертов для работы в региональной предметной комиссии при проведении государственной итоговой аттестации по образовательным программам среднего общего образования»</t>
  </si>
  <si>
    <t xml:space="preserve">контрольное событие 2.6.2
«Обеспечение соответствия
санитарным нормам и правилам, требованиям противопожарной и антитеррористической безопасности государственного бюджетного  учреждения дополнительного образования Саратовской области  «Региональный центр допризывной подготовки молодежи к военной службе и военно-патриотического воспитания Саратовской области»
</t>
  </si>
  <si>
    <t xml:space="preserve">контрольное событие 2.6.3
«Обеспечение соответствия санитарным нормам и правилам, требованиям противопожарной и антитеррористической безопасности  государственных общеобразовательных учреждений»
</t>
  </si>
  <si>
    <t xml:space="preserve">контрольное событие 2.6.4
«Обеспечение соответствия санитарным нормам и правилам, требованиям противопожарной  и антитеррористической безопасности государственного автономного учреждения Саратовской области «Региональный центр оценки качества образования»
</t>
  </si>
  <si>
    <t xml:space="preserve">контрольное событие 2.7.1
«Поощрение лучших учителей»
</t>
  </si>
  <si>
    <t xml:space="preserve">контрольное событие 2.8.1 
«Услуги по организации предоставления общедоступного и бесплатного дошкольного, начального общего, основного общего, среднего (полного) общего образования по основным общеобразовательным программам в специальных (коррекционных) образовательных учреждениях для обучающихся, воспитанников с ограниченными возможностями здоровья»
</t>
  </si>
  <si>
    <t>контрольное событие 2.8.2 «Организация предоставления общедоступного и бесплатного основного общего, среднего (полного) общего образования по основным общеобразовательным программам в образовательных учреждениях для детей-сирот и детей, оставшихся без попечения родителей, специальных учебно-воспитательных учреждениях открытого и закрытого типа, оздоровительно-образовательных учреждениях санаторного типа для детей, нуждающихся в длительном лечении»</t>
  </si>
  <si>
    <t xml:space="preserve">контрольное событие 2.8.3 
«Услуга по предоставлению дополнительного образования детям в учреждениях регионального значения»
</t>
  </si>
  <si>
    <t xml:space="preserve">контрольное событие 2.8.4 
«Услуга по организации проведения процедуры оценки качества образования»
</t>
  </si>
  <si>
    <t xml:space="preserve">контрольное событие 2.8.5 
«Затраты на уплату налогов, в качестве объекта налогообложения по которым признается имущество учреждений»
</t>
  </si>
  <si>
    <t>контрольное событие 2.10.1 «Субвенция на финансовое обеспечение образовательной деятельности муниципальных общеобразовательных учреждений»</t>
  </si>
  <si>
    <t>контрольное событие 2.11.1 «Субвенция  на предоставление питания отдельным категориям обучающихся в муниципальных образовательных организациях, реализующих образовательные программы начального общего, основного общего и среднего общего образования»</t>
  </si>
  <si>
    <t>контрольное событие 2.11.2 «Субвенция на организацию предоставления питания отдельным категориям обучающихся в муниципальных образовательных организациях, реализующих образовательные программы начального общего, основного общего и среднего общего образования, и частичного финансирования расходов на присмотр и уход за детьми  дошкольного возраста в муниципальных образовательных организациях, реализующих основную общеобразовательную программу дошкольного образования»</t>
  </si>
  <si>
    <t xml:space="preserve">контрольное событие 3.1.1
«Организация поездки учащихся в Москву на всероссийскую новогоднюю елку в Государственном Кремлевском Дворце и организация экскурсионной программы (проезд, питание в пути, постельные принадлежности школьникам и сопровождающим лицам, приобретение и изготовление экипировки, оплата экскурсионной программы)»
</t>
  </si>
  <si>
    <t xml:space="preserve">контрольное событие 3.2.1
«Проведение региональных олимпиад по математике, физике, химии, биологии, экологии, информатике, географии, истории, русскому языку, литературе, английскому, немецкому, французскому, испанскому, китайскому языкам, экономике, обществознанию, праву, астрономии, искусству (МХК), физической культуре, технологии, основам безопасности жизнедеятельности»
</t>
  </si>
  <si>
    <t xml:space="preserve">контрольное событие 3.3.1
«Организация летних школ для одаренных учащихся по естественно - научному, физико-математическому и гуманитарному циклам предметов «Созвездие», в том числе оплата путевок сопровождающим лицам»
</t>
  </si>
  <si>
    <t>контрольное событие 3.3.2 «Приобретение (изготовление) Почетного знака Губернатора Саратовской области «За отличие в учебе для выпускников общеобразовательных учреждений области»</t>
  </si>
  <si>
    <t>контрольное событие 3.3.3 «Проведение регионального этапа Всероссийских спортивных игр школьников «Президентские спортивные игры, участие  победителей во всероссийских мероприятиях»</t>
  </si>
  <si>
    <t xml:space="preserve">контрольное событие 3.4.1
«Обеспечение участия победителей, призеров региональных олимпиад и областных музыкальных конкурсов и фестивалей, спортивных соревнований  в федеральных, окружных, межрегиональный, республиканских, международных олимпиадах, конкурсах, учебно-тренировочных сборах, научно - практических конференциях, спортивных соревнованиях, в том числе расходы на проезд, проживание, питание, постельные принадлежности сопровождающим лицам, организационные взносы»
</t>
  </si>
  <si>
    <t xml:space="preserve">контрольное событие 3.5.1
«Проведение интеллект-фестиваля школьников «Политика вокруг нас»
</t>
  </si>
  <si>
    <t xml:space="preserve">контрольное событие 3.7.1
«Разработка олимпиадных заданий для муниципального этапа всероссийской олимпиады школьников»
</t>
  </si>
  <si>
    <t xml:space="preserve">Мероприятие 3.6 «Поощрение педагогических работников образовательных организаций области» 
</t>
  </si>
  <si>
    <t xml:space="preserve">Мероприятие 3.4 «Участие одаренных детей во всероссийских мероприятиях»
</t>
  </si>
  <si>
    <t>Мероприятие 3.3 «Организация областных мероприятий с одаренными детьми»</t>
  </si>
  <si>
    <t xml:space="preserve">Мероприятие 3.2 «Проведение региональных этапов Всероссийских мероприятий с одаренными детьми»
</t>
  </si>
  <si>
    <t>Мероприятие 3.1. «Оказание государственной поддержки, поощрение одаренных детей»</t>
  </si>
  <si>
    <t>Мероприятие 2.14 «Оказание государственных услуг социально-ориентированными некоммерческими организациями, предоставляющими услуги по дополнительному образованию детей»</t>
  </si>
  <si>
    <t>Мероприятие 2.13 «Создание в организациях дополнительного образования детей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t>
  </si>
  <si>
    <t>Мероприятие 2.12 «Создание в общеобразовательных организациях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t>
  </si>
  <si>
    <t>Мероприятие 2.11 «Организация предоставления питания отдельным категориям обучающихся в муниципальных образовательных организациях, реализующих образовательные программы начального общего, основного общего и среднего общего образования»</t>
  </si>
  <si>
    <t>Мероприятие 2.10 «Обеспечение государственных гарантий на получение общедоступного и бесплатного дошкольного, начального общего, основного общего, среднего общего образования в муниципальных и частных общеобразовательных организациях»</t>
  </si>
  <si>
    <t>Мероприятие 2.9 «Социальное обеспечение обучающихся общеобразовательных областных государственных учреждений, за исключением детей-сирот и детей, оставшихся без попечения родителей»</t>
  </si>
  <si>
    <t>Мероприятие 2.8 «Оказание государственных услуг общеобразовательными организациями, в том числе для обучающихся по адаптированным образовательным программам, организациями дополнительного образования, иными организациями в сфере оценки качества образования»</t>
  </si>
  <si>
    <t>Мероприятие 2.7 «Поощрение лучших учителей»</t>
  </si>
  <si>
    <t>Мероприятие 2.6 «Обеспечение соответствия областных образовательных организаций требованиям федерального государственного стандарта, санитарным нормам и правилам, требованиям противопожарной и антитеррористической безопасности»</t>
  </si>
  <si>
    <t xml:space="preserve">Мероприятие 2.5. 
«Формирование и развитие региональной системы оценки качества образования, в том числе развитие национально-региональной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
</t>
  </si>
  <si>
    <t xml:space="preserve">контрольное событие 4.1.2
 «Реализация регионального плана мероприятий по оптимизации сети государственных учреждений, реализующих программы профессиональной подготовки и среднего профессионального образования»
</t>
  </si>
  <si>
    <t xml:space="preserve">контрольное событие 4.1.3
«Реформирование сети государственных учреждений путем расширения сети автономных учреждений профессионального образования»
</t>
  </si>
  <si>
    <t xml:space="preserve">контрольное событие 4.2.1
«Проведение ежегодных мониторинговых исследований рынка труда и системы профессионального образования области с целью проведения
конкурса на распределение и установление 
контрольных цифр приема»
</t>
  </si>
  <si>
    <t xml:space="preserve">контрольное событие 4.2.2
«Размещение профориентационной информации на сайте министерства образования Саратовской области и сайтах профессиональных образовательных организаций»
</t>
  </si>
  <si>
    <t xml:space="preserve">контрольное событие 4.2.3
«Переподготовка и повышение квалификации педагогических кадров профессиональных образовательных учреждений за счет средств областного бюджета в областных профессиональных организациях»
</t>
  </si>
  <si>
    <t xml:space="preserve">контрольное событие 4.2.4
«Переподготовка и повышение квалификации педагогических кадров профессиональных образовательных организаций по стандартам Ворлдскиллс Россия» 
</t>
  </si>
  <si>
    <t xml:space="preserve">контрольное событие 4.2.5
«Проведение ежегодных конкурсов профессионального мастерства среди педагогических работников профессиональных образовательных организаций»
</t>
  </si>
  <si>
    <t xml:space="preserve">контрольное событие 4.3.1
«Оснащение мастерских современной материально-технической базой»
</t>
  </si>
  <si>
    <t xml:space="preserve">контрольное событие 4.3.2
«Создание центра опережающей профессиональной подготовки»
</t>
  </si>
  <si>
    <t xml:space="preserve">контрольное событие 4.3.3
«Поддержка и сопровождение автоматизированной информационной системы профессионального образования Саратовской области «СПО», закупка и оплата электронных продуктов для соответствия современным требованиям и использования электронного обучения»
</t>
  </si>
  <si>
    <t xml:space="preserve">контрольное событие 4.3.4
 «Создание на основе принципов государственно-корпоративного партнерства отраслевых кластеров в реальных секторах экономики, включающих в себя профильные учреждения профессионального образования, базовые предприятия отрасли (по согласованию), отраслевые органы исполнительной власти и объединения работодателей (по согласованию)»
</t>
  </si>
  <si>
    <t xml:space="preserve">контрольное событие 4.3.5
«Аккредитация специализированных центров компетенций  по стандартам  «Ворлдскиллс Россия»
</t>
  </si>
  <si>
    <t xml:space="preserve">контрольное событие 4.3.6
«Осуществление подготовки кадров по 50 наиболее перспективным и востребованным на рынке труда профессиям и специальностям, требующим среднего профессионального образования» 
</t>
  </si>
  <si>
    <t xml:space="preserve">контрольное событие 4.4.1
«Организация и проведение цикла радио- и телепередач, публикаций в печатных СМИ, ориентированных на повышение престижа рабочих профессий и инженерных специальностей»
</t>
  </si>
  <si>
    <t xml:space="preserve">контрольное событие 4.4.2
«Реализация проекта «Билет в будущее»
</t>
  </si>
  <si>
    <t xml:space="preserve">контрольное событие 4.4.3
«Проведение ежегодных областных олимпиад профессионального мастерства, культурно-массовых и спортивных  мероприятий среди студентов профессиональных образовательных организаций»
</t>
  </si>
  <si>
    <t xml:space="preserve">контрольное событие 4.4.4
«Участие профессиональных образовательных организаций Саратовской области в Национальном чемпионате по профессиональному мастерству WorldSkillsRussia, обновление оборудования в соответствии со стандартами WorldSkillsRussia и оснащение площадок проведения демонстрационного экзамена»
</t>
  </si>
  <si>
    <t xml:space="preserve">контрольное событие  4.5.1
«Проведение демонстрационного экзамена в качестве итоговой государственной аттестации выпускников»
</t>
  </si>
  <si>
    <t xml:space="preserve">контрольное событие 4.6.1
«Стипендиальное обеспечение и другие формы материальной поддержки студентов очной формы обучения профессиональных образовательных организаций, категории которых утверждены 
постановлением Правительства области от 11 сентября 2014 г. № 527-П»
</t>
  </si>
  <si>
    <t xml:space="preserve">контрольное событие 4.8.1
«Услуга по предоставлению среднего профессионального образования»
</t>
  </si>
  <si>
    <t xml:space="preserve">контрольное событие 4.8.2
«Услуга по предоставлению дополнительного профессионального образования»
</t>
  </si>
  <si>
    <t xml:space="preserve">контрольное событие 4.8.3
«Затраты на уплату налогов,  в качестве объекта налогообложения по которым признается имущество учреждений»
</t>
  </si>
  <si>
    <t>контрольное событие 4.8.4 «Предоставление субсидий на возмещение расходов частных профессиональных образовательных организаций на обучение детей-сирот и детей, оставшихся без попечения родителей, лиц из числа детей-сирот и детей, оставшихся без попечения родителей, при получении второго среднего профессионального образования по программе подготовки квалифицированных рабочих (служащих)»</t>
  </si>
  <si>
    <t xml:space="preserve">контрольное событие 5.1.1
«Организация выездных «Школ принимающих родителей», тренинги, семинары, лекции для принимающих родителей»
</t>
  </si>
  <si>
    <t xml:space="preserve">контрольное событие 5.1.2
«Проведение областного праздника для приемных семей «Тепло родного дома»
</t>
  </si>
  <si>
    <t xml:space="preserve">контрольное событие 5.2.1
«Укрепление материально-технической базы государственных организаций, в которые направляются под надзор дети-сироты и дети, оставшиеся без попечения родителей»
</t>
  </si>
  <si>
    <t xml:space="preserve">контрольное событие 5.2.2
«Проведение цикла обучающих семинаров, тренингов, лекториев, в том числе выездных, для выпускников интернатных учреждений, профобразования по вопросам социальной адаптации и социализации»
</t>
  </si>
  <si>
    <t xml:space="preserve">контрольное событие 5.2.3
«Организация проведения курсовой подготовки выпускников образовательных учреждений из числа детей-сирот и детей, оставшихся без попечения родителей»
</t>
  </si>
  <si>
    <t xml:space="preserve">контрольное событие 5.2.4
«Обеспечение участия государственных образовательных организаций для детей сирот в региональных, всероссийских, международных фестивалях, конкурсах, спортивных соревнованиях, в том числе в рамках социальных проектов поддержки интернатных учреждений, социальной адаптации детей»
</t>
  </si>
  <si>
    <t>контрольное событие 5.3.1 «Финансовое обеспечение мероприятий по социальной поддержке детей-сирот и детей, оставшихся без попечения родителей, обучающихся в профессиональных образовательных организациях»</t>
  </si>
  <si>
    <t>контрольное событие 5.3.2 «Финансовое обеспечение мероприятий по социальной поддержке детей-сирот и детей, оставшихся без попечения родителей, обучающихся в государственных общеобразовательных школах-интернатах, центрах психолого-педагогического и медико-социального сопровождения детей»</t>
  </si>
  <si>
    <t>контрольное событие 5.4.1 «Услуга по оказанию помощи населению, учреждениям и органам образования, здравоохранения и социальной защиты населения в решении вопросов, связанных со своевременным выявлением, учетом, обучением, социально-психологической адаптацией детей для последующей интеграции в общество»</t>
  </si>
  <si>
    <t>контрольное событие 5.4.2 «Затраты на уплату налогов,  в качестве объекта налогообложения по которым признается имущество учреждений»</t>
  </si>
  <si>
    <t>контрольное событие 5.5.1 «Финансирование мероприятий,  связанных с перевозкой по территории области несовершеннолетних, самовольно ушедших из детских домов, школ-интернатов, специальных учебно-воспитательных и иных детских учреждений»</t>
  </si>
  <si>
    <t>контрольное событие 5.5.2 «Субвенция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 уплату страховых взносов по обязательному социальному страхованию в государственные внебюджетные фонды Российской Федерации, обеспечение деятельности штатных работников»</t>
  </si>
  <si>
    <t>контрольное событие 5.5.3 «Субвенция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 содержанию и ремонту пустующих жилых помещений, закрепленных за детьми-сиротами и детьми, оставшимися без попечения родителей»</t>
  </si>
  <si>
    <t>контрольное событие 6.1.1 «Координация и контроль за реализацией Проекта в Саратовской области»</t>
  </si>
  <si>
    <t>контрольное событие 6.1.2 «Обеспечение консультационной поддержки реализации подпрограммы»</t>
  </si>
  <si>
    <t>контрольное событие 6.1.3 «Проведение независимой оценки эффективности реализации подпрограммы»</t>
  </si>
  <si>
    <t>контрольное событие 6.1.4 «Содействие в проведении на территории Саратовской области мероприятий по мониторингу и оценке уровня финансовой грамотности и защиты прав потребителей финансовых услуг, осуществляемых в рамках Проекта и подпрограммы»</t>
  </si>
  <si>
    <t>контрольное событие 6.2.1 «Отбор и формирование групп студентов образовательных организаций высшего образования области, обучающихся на экономических факультетах  для участия в тьюторском движении по  финансовой грамотности»</t>
  </si>
  <si>
    <t>контрольное событие 6.2.2 «Организация деятельности регионального центра финансовой грамотности (РЦФГ), региональной сети информационно-консультационных центров финансовой грамотности»</t>
  </si>
  <si>
    <t>контрольное событие 6.2.3 «Повышение квалификации и методическая поддержка педагогов, реализующих программы повышения финансовой грамотности для обучающихся общеобразовательных учреждений, учреждений среднего профессионального образования, детских домов и интернатов»</t>
  </si>
  <si>
    <t>контрольное событие 6.2.4 «Подготовка тьюторов и консультантов в сфере финансовой грамотности, в том числе сотрудников многофункциональных центров, органов соцзащиты, муниципалитетов, центров занятости, пенсионного фонда»</t>
  </si>
  <si>
    <t>контрольное событие 6.3.1 «Разработка и издание информационно-аналитических материалов (рекомендаций) по повышению финансовой грамотности населения с учетом лучшего российского и международного опыта работы и региональной специфики»</t>
  </si>
  <si>
    <t>контрольное событие 6.3.2 «Поддержка тематического раздела интернет-ресурса, осуществляющего информационно-консультационную поддержку по вопросам финансовой грамотности»</t>
  </si>
  <si>
    <t>контрольное событие 6.3.3 «Разработка и выпуск аудио и видеороликов по основам финансовой грамотности, управления личными финансами, грамотного использования финансовых услуг и инструментов финансового рынка»</t>
  </si>
  <si>
    <t>контрольное событие 6.3.4 «Подготовка, макетирование и выпуск информационных материалов (печатной продукции) для населения по вопросам финансовой грамотности»</t>
  </si>
  <si>
    <t>контрольное событие 6.3.5 «Содействие включению в образовательный процесс дошкольных образовательных организаций, общеобразовательных организаций, профессиональных образовательных организаций разработанных в Проекте учебных материалов и инструментов»</t>
  </si>
  <si>
    <t>контрольное событие 6.3.6 «Разработка и актуализация подробного плана образовательных мероприятий, осуществляемых в рамках подпрограммы, учитывающих региональную специфику»</t>
  </si>
  <si>
    <t>контрольное событие 6.3.7 «Содействие в проведении обучения по финансовой грамотности для обучающихся в образовательных организациях высшего образования»</t>
  </si>
  <si>
    <t>контрольное событие 6.3.8 «Организация и проведение соревнований по деловым играм, олимпиад, конкурсов среди школьников, студентов и прочих категорий граждан  по вопросам финансовой грамотности»</t>
  </si>
  <si>
    <t>контрольное событие 6.3.9 «Организация выездных встреч региональных специалистов в области финансовой грамотности с представителями общественности в муниципальных образованиях»</t>
  </si>
  <si>
    <t>контрольное событие 6.3.10 «Реализация образовательных мероприятий, направленных на повышение финансовой грамотности безработных граждан через центры занятости»</t>
  </si>
  <si>
    <t>контрольное событие 6.3.11 «Организация и проведение занятий в клубе «Юный банкир» для школьников»</t>
  </si>
  <si>
    <t>контрольное событие 6.3.12 «Организация и проведение занятий, приуроченных к профессиональным праздникам, для студентов и учащихся образовательных организаций области (День страховщика, Международный день кредитной кооперации, День банковского работника и т.д.)»</t>
  </si>
  <si>
    <t>контрольное событие 6.3.13 «Участие во Всероссийской акции «Дни финансовой грамотности в учебных заведениях», приуроченной ко Дню финансиста»</t>
  </si>
  <si>
    <t>контрольное событие 6.3.14 «Распространение печатной продукции в организациях общественной значимости»</t>
  </si>
  <si>
    <t>контрольное событие 6.3.15 «Разработка дистанционного учебного курса по финансовой грамотности жителей Саратовской области»</t>
  </si>
  <si>
    <t>контрольное событие 6.3.16 «Публикация цикла статей по вопросам финансовой грамотности в средствах массовой информации»</t>
  </si>
  <si>
    <t>контрольное событие 6.3.17 «Проведение обучающих семинаров среди пенсионеров по использованию банковских услуг»</t>
  </si>
  <si>
    <t>контрольное событие 6.3.18 «Обмен и распространение опыта реализации подпрограммы (проведение семинаров по вопросам финансовой грамотности)»</t>
  </si>
  <si>
    <t>контрольное событие 6.3.19 «Содействие в проведении обучения по финансовой грамотности взрослого населения (активных и потенциальных потребителей финансовых услуг)»</t>
  </si>
  <si>
    <t>контрольное событие 6.4.1 «Организация и проведение «круглых столов» по вопросам защиты прав потребителей финансовых услуг»</t>
  </si>
  <si>
    <t xml:space="preserve">контрольное событие 1.1.1 
«Число новых мест в образовательных организациях (всего), в том числе путем строительства (приобретения)»
</t>
  </si>
  <si>
    <t>Сведения о расходах на реализацию пилотной государственной программы в соответствии с планом мониторинга</t>
  </si>
  <si>
    <t>(тыс. рублей)</t>
  </si>
  <si>
    <t xml:space="preserve">министерство образования области, министерство культуры области, министерство молодежной политики и спорта области, 
ГАУ ДПО «СОИРО», ФГБОУ ВО «СГТУ имени Гагарина Ю.А.», администрации муниципальных районов и городских округов области, образовательные организации области, реализующие программы дополнительного образования детей, организации в сфере науки, культуры, спорта, некоммерческого сектора и предприятия реального сектора экономики, реализующие программы дополнительного образования детей области
</t>
  </si>
  <si>
    <t xml:space="preserve">министерство образования области,  заместителя министра – начальник управления специального образования и защиты прав несовершеннолетних
Г.В. Калягина
</t>
  </si>
  <si>
    <t>контрольное событие 2.5.1 «Организация государственной итоговой аттестации выпускников 9-х классов»</t>
  </si>
  <si>
    <t xml:space="preserve">министерство образования области
</t>
  </si>
  <si>
    <t xml:space="preserve">министерство образования области,
органы местного самоуправления области, осуществляющие управление в сфере образования (по согласованию)
</t>
  </si>
  <si>
    <t xml:space="preserve">министерство образования области, ГАУ СО «РЦОКО», органы местного самоуправления муниципальных районов (городских округов) области (по согласованию)
</t>
  </si>
  <si>
    <t xml:space="preserve">министерство образования области,
 органы местного самоуправления области, осуществляющие управление в сфере образования 
(по согласованию)
</t>
  </si>
  <si>
    <t xml:space="preserve">министерство образования области,
 социально-ориентированные некоммерческие организации  
(по согласованию)
</t>
  </si>
  <si>
    <t xml:space="preserve">контрольное событие 3.6.1
«Поощрение педагогических работников по результатам работы с одаренными детьми (премия в сумме 3,0 тыс. руб.  за  подготовку  обучающегося - победителя, призера на  заключительном этапе  всероссийской  олимпиады школьников, международной предметной олимпиаде)»
</t>
  </si>
  <si>
    <t>в том числе софинансируемые из федерального бюджета</t>
  </si>
  <si>
    <t>в том числе на софинансирование расходных обязательств области</t>
  </si>
  <si>
    <t>контрольное событие 2.1.3. «Реализация мероприятий по строительству объектов образования»</t>
  </si>
  <si>
    <t xml:space="preserve">Мероприятие 2.16 «Обеспечение соответствия муниципальных образовательных организаций требованиям федерального государственного стандарта, санитарным нормам и правилам, требованиям противопожарной и антитеррористической безопасности»  </t>
  </si>
  <si>
    <t>Мероприятие 2.17 «Поддержка муниципальных образовательных организаций»</t>
  </si>
  <si>
    <t>контрольное событие 2.17.2 «Проведение капитального ремонта муниципальных общеобразовательных организаций»</t>
  </si>
  <si>
    <t>Мероприятие 2.19 «Строительство, реконструкция и модернизация существующей инфраструктуры общего образования»</t>
  </si>
  <si>
    <t xml:space="preserve">контрольное событие 3.3.4
«Реализация стратегической инициативы («Кадры будущего для регионов»)»
</t>
  </si>
  <si>
    <t>Мероприятие 4.1 «Развитие инфраструктуры образования и повышение ее инвестиционной привлекательности ремонт, реконструкция зданий, сооружений и коммунальной инфраструктуры, ликвидация аварийных ситуаций, обеспечение соответствия областных государственных профессиональных образовательных организаций требованиям федерального государственного стандарта, санитарным нормам и правилам, оборудование организаций в соответствии с требованиями противопожарной и антитеррористической безопасности»</t>
  </si>
  <si>
    <t xml:space="preserve">контрольное событие 5.1.3
«Подключение органов опеки и попечительства муниципальных районов области к  автоматизированной информационной системе государственного банка данных о детях, оставшихся без попечения родителей»
</t>
  </si>
  <si>
    <t>Подпрограмма 7 «Совершенствование управления системой образования»</t>
  </si>
  <si>
    <t>государственные внебюджетные фонды и иные безвозмездные поступления целевой направленности (прогнозно)</t>
  </si>
  <si>
    <t>в том числе по исполнителям:</t>
  </si>
  <si>
    <t>Региональный проект 2.3 «Учитель будущего» (в целях выполнения задач федерального проекта «Учитель будущего»)</t>
  </si>
  <si>
    <t>Региональный проект 4.1 «Молодые профессионалы (Повышение конкурентоспособности профессионального образования)» (в целях выполнения задач федерального проекта «Молодые профессионалы» (Повышение конкурентоспособности профессионального образования)»)</t>
  </si>
  <si>
    <t>Основное мероприятие 4.7. «Государственная поддержка выпускников профессиональных образовательных организаций и образовательных организаций высшего образования, прибывших на работу в образовательные организации, расположенные в сельской местности»</t>
  </si>
  <si>
    <t>федеральный бюджет (прогнозно) (прогнозно)</t>
  </si>
  <si>
    <t xml:space="preserve">федеральный бюджет (прогнозно) </t>
  </si>
  <si>
    <t>местные бюджеты (прогнозно)</t>
  </si>
  <si>
    <t>внебюджетные источники (прогнозно)</t>
  </si>
  <si>
    <t xml:space="preserve">контрольное событие 2.1.4. «Строительство спортивного комплекса на территории общеобразовательных учреждений» </t>
  </si>
  <si>
    <t>Региональный проект 1.2 «Поддержка семей, имеющих детей» (в целях выполнения задач федерального проекта «Поддержка семей, имеющих детей»)</t>
  </si>
  <si>
    <t>контрольное событие 2.3.6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</si>
  <si>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«Внедрение в Саратовской области системы аттестации руководителей общеобразовательных организаций»</t>
  </si>
  <si>
    <t>«Обеспечение возможности для непрерывного и планомерного повышения квалификации педагогических работников, в том числе на основе использования современных цифровых технологий, формирования и участия в профессиональных ассоциациях, программах обмена опытом и лучшими практиками, привлечения работодателей к дополнительному профессиональному образованию педагогических работников, в том числе в форме стажировок»</t>
  </si>
  <si>
    <t>«Повышение уровня профессионального мастерства в форматах непрерывного образования педагогическими работниками системы общего, дополнительного 
и профессионального образования»</t>
  </si>
  <si>
    <t xml:space="preserve">«Организация добровольной независимой оценки профессиональной квалификации 
 педагогических работников систем общего и дополнительного образования» </t>
  </si>
  <si>
    <t>министерство образования области, заместитель министра – начальник управления общего и дополнительного образования
И.А. Чинаева,
органы местного самоуправления муниципальных районов (городских округов) области 
(по согласованию)</t>
  </si>
  <si>
    <t>«Обеспечение возможности изучения предметной области «Технология» и других предметных областей на базе организаций, имеющих высокооснащенныеученико-места, в т.ч. детских технопарков «Кванториум»</t>
  </si>
  <si>
    <t xml:space="preserve">министерство образования области, заместитель министра – начальник управления специального образования и защиты прав несовершеннолетних» 
Г.В. Калягина
</t>
  </si>
  <si>
    <t>министерство образования области,
заместитель министра – начальник управления общего и дополнительного образования
И.А. Чинаева,
ГАУ СО «РЦОКО», органы местного самоуправления муниципальных районов (городских округов) области (по согласованию)</t>
  </si>
  <si>
    <t>«Обеспечение условий для модернизации структуры общего образования(в целях выполнения задач федерального прооекта "Современная школа" национального проекта"Образование")»</t>
  </si>
  <si>
    <t>«Внедрение обновленных основных общеобразовательных программ в  общеобразовательные организации области»</t>
  </si>
  <si>
    <t>«Проведение оценки качества общего образования на основе практики международных исследований качества подготовки обучающихся»</t>
  </si>
  <si>
    <t>«Повышение квалификации учителей предметной области «Технология» на базе детских технопарков «Кванториум», организаций осуществляющих образовательную деятельность по образовательным программам среднего профессионального и высшего образования, предприятий реального сектора экономики»</t>
  </si>
  <si>
    <t>«Проведение мониторинга внедрения обновленных основных общеобразовательных программ, разработанных в рамках федерального проекта, во всех субъектах Российской Федерации»</t>
  </si>
  <si>
    <t>«Вовлечение обучающихся общеобразовательных организаций в различные формы сопровождения и наставничества»</t>
  </si>
  <si>
    <t>«Реализация общеобразовательных программ в организациях, реализующих программы начального, основного и среднего общего образования, в сетевой форме»</t>
  </si>
  <si>
    <t xml:space="preserve"> «Реализация механизмов вовлечения общественно-деловых объединений и участия представителей работодателей в принятии решений по вопросам управления развитием общеобразовательных организаций»</t>
  </si>
  <si>
    <t>министерство образования области, заместитель министра – начальник управления общего и дополнительного образования
И.А. Чинаева,
органы местного самоуправления муниципальных районов (городских округов) области (по согласованию)</t>
  </si>
  <si>
    <t xml:space="preserve">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</si>
  <si>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министерство образования области,
заместитель министра – начальник управления общего и дополнительного образования
И.А. Чинаева,
органы местного самоуправления области, осуществляющие управление в сфере образования (по согласованию)</t>
  </si>
  <si>
    <t>«Принятие участия в открытых онлайн-уроках, реализуемых с учетом опыта цикла открытых уроков «Проектория», направленных на раннюю профориентацию»</t>
  </si>
  <si>
    <t>министерство образования области,
начальник отдела развития общего и дополнительного образования 
Семенова Т.В.,
органы местного самоуправления области, осуществляющие управление в сфере образования (по согласованию)</t>
  </si>
  <si>
    <t xml:space="preserve"> «Получение рекомендаций по построению индивидуального учебного плана в соответствии с выбранными профессиональными компетенциями (профессиональными областями деятельности) с учетом реализации проекта «Билет в будущее»</t>
  </si>
  <si>
    <t>министерство образования области,
заместитель министра – начальник управления общего и дополнительного образования
И.А. Чинаева,
ГАУ ДПО «СОИРО», ФГБОУ ВО «СГТУ имени Гагарина Ю.А.», администрации муниципальных районов и городских округов области</t>
  </si>
  <si>
    <t xml:space="preserve"> «Освоение детьми с ограниченными возможностями здоровья дополнительных общеобразовательных программ, в том числе с использованием дистанционных технологий»</t>
  </si>
  <si>
    <t>«Создание региональных центров выявления, поддержки и развития способностей и талантов у детей и молодежи, с учетом опыта Образовательного фонда «Талант и успех»</t>
  </si>
  <si>
    <t>«Создание ключевых центров дополнительного образования детей, реализующих дополнительные общеобразовательные программы, в организациях, осуществляющих образовательную деятельность по образовательным программам высшего образования, в том числе участвующих в создании научных и научно-образовательных центров мирового уровня или обеспечивающих деятельность центров компетенций Национальной технологической инициативы»</t>
  </si>
  <si>
    <t>«Участие во всероссийской и международной олимпиадах школьников»</t>
  </si>
  <si>
    <t>«Создание мобильных технопарков «Кванториум» (для детей, проживающих в сельской местности и малых городах)»</t>
  </si>
  <si>
    <t>министерство образования области, заместитель министра – начальник управления общего и дополнительного образования
И.А. Чинаева,
 ректор ГАУ ДПО «СОИРО» - Л.В. Колязина</t>
  </si>
  <si>
    <t xml:space="preserve"> «Разработка и внедрение методических рекомендаций по механизмам вовлечения общественно-деловых объединений и участия представителей работодателей в принятии решений по вопросам управления развитием образовательной организации, в том числе в обновлении образовательных программ»</t>
  </si>
  <si>
    <t xml:space="preserve"> «Вовлечение в различные формы наставничества обучающихся организаций, осуществляющих образовательную деятельность по дополнительным общеобразовательным программам»</t>
  </si>
  <si>
    <t xml:space="preserve"> «Предоставление возможности обучающимся 5-11 классов освоения основных общеобразовательных программ по индивидуальному учебному плану, в том числе в сетевой форме, с зачетом результатов освоения ими дополнительных общеобразовательных программ и программ профессионального обучения»</t>
  </si>
  <si>
    <t>«Оказание услуг психолого-педагогической, методической и консультативной помощи родителям (законным представителям) детей, а также гражданам, желающим принять на воспитание в свои семьи детей, оставшихся без попечения родителей, в том числе с привлечением НКО»</t>
  </si>
  <si>
    <t xml:space="preserve">«Разработка и внедрение методических рекомендаций по обеспечению информационно-просветительской поддержки родителей, включающих создание, в том числе в дошкольных образовательных и общеобразовательных организациях, консультационных центров, обеспечивающих получение родителями детей дошкольного возраста методической, психолого-педагогической, в том числе диагностической и консультативной, помощи </t>
  </si>
  <si>
    <t>министерство образования области,
заместитель министра – начальник управления общего и дополнительного образования
И.А. Чинаева,
заместитель министра – начальник управления
специального образования и защиты прав несовершеннолетних» 
Г.В. Калягина</t>
  </si>
  <si>
    <t>1.1.4 «Обеспечение условий для ввода в эксплуатацию образовательных организаций, осуществляющих образовательную деятельность по образовательным программам дошкольного образования (в рамках достижения соответствующих результатов федерального проекта)»</t>
  </si>
  <si>
    <t>1.1.4.1.  «Обеспечение условий для ввода в эксплуатацию объектов дошкольного образования (завершение строительства объектов)»</t>
  </si>
  <si>
    <t>1.1.4.2.  «Обеспечение условий для ввода в эксплуатацию объектов дошкольного образования (материально-техническое обеспечение объектов)»</t>
  </si>
  <si>
    <t>Мероприятие 5.3. «Социальная поддержка детей-сирот и детей, оставшихся без попечения родителей»</t>
  </si>
  <si>
    <t xml:space="preserve">контрольное событие 2.6.1
«Обеспечение соответствия
санитарным нормам и правилам, требованиям противопожарной и антитеррористической безопасности государственного бюджетного образовательного учреждения Саратовской области дополнительного образования детей «Областной центр экологии, краеведения и туризма»
</t>
  </si>
  <si>
    <t>«Развитие образования в Саратовской области»,</t>
  </si>
  <si>
    <t>х</t>
  </si>
  <si>
    <t xml:space="preserve">министерство образования области, заместитель министра – начальник управления общего и дополнительного образования
И.А. Чинаева
</t>
  </si>
  <si>
    <t>в том числе по исполниетелям:</t>
  </si>
  <si>
    <t xml:space="preserve">х </t>
  </si>
  <si>
    <t>7.1. Региональный проект 7.1 «Цифровая образовательная среда» (в целях выполнения задач федерального проекта «Цифровая образовательная среда»)</t>
  </si>
  <si>
    <t>Проектаня часть</t>
  </si>
  <si>
    <t xml:space="preserve">контрольное событие 2.3.6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t>
  </si>
  <si>
    <t>министерство культуры области</t>
  </si>
  <si>
    <t>Мероприятие 2.20 «Модернизация (капитальный ремонт, реконструкция) региональных и муниципальных детских школ искусств по видам искусств»</t>
  </si>
  <si>
    <t>министерство культуры области, 
органы местного самоуправления муниципальных районов (городских округов) области (по согласованию)</t>
  </si>
  <si>
    <t xml:space="preserve">контрольное событие 1.1.3
«Поддержка автоматизированной информационной системы дошкольного образования в области»
</t>
  </si>
  <si>
    <t>контрольное событие 2.8.6 
«Услуги по организации предоставления общедоступного и бесплатного основного общего, среднего (полного) общего образования по основным общеобразовательным программам в автономных образовательных организациях»</t>
  </si>
  <si>
    <t>контрольное событие 2.9.1 «Субсидия на организацию предоставления питания и мягкого инвентаря обучающимся общеобразовательных областных государственных учреждений, получающим началное общее образование»</t>
  </si>
  <si>
    <t>контрольное событие 2.9.2 «Субсидия на организацию предоставления горячего питания обучающимся общеобразовательных областных государственных учреждений, получающим начальное общее образование»</t>
  </si>
  <si>
    <t>контрольное событие 2.3.7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</si>
  <si>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 контрольное событие 2.2.2
«Создание учебных курсов по общеобразовательной программе для детей-инвалидов»
</t>
  </si>
  <si>
    <t>2.8.7. "Реализация ограничительных мероприятий в связи с  угрозой распространения коронавирусной инфекции (COVID-19)"</t>
  </si>
  <si>
    <t>2.8.8. "Осуществление выплат стимулирующего характера за особые условия труда и дополнительную нагрузку работникам учреждений постоянного пребывания несовершеннолетних, в отношении которых функции и полномочия учредителя осуществляет министерство образования области , за период 14-дневной работы в одной смене с круглосуточным пребыванием"</t>
  </si>
  <si>
    <t>Мероприятие 1.7  "Поддержка муниципальных дошкольных образовательных организаций"</t>
  </si>
  <si>
    <t xml:space="preserve">контрольное событие 2.6.2
«Обеспечение соответствия
санитарным нормам и правилам, требованиям противопожарной и антитеррористической безопасности государственного бюджетного  учреждения дополнительного образования  «Региональный центр допризывной подготовки молодежи к военной службе и военно-патриотического воспитания Саратовской области»
</t>
  </si>
  <si>
    <t xml:space="preserve">4.1.4. «Расходы на выполнение государнственных заданий областными бюджетными и автономными учреждениями (в рамках достижения соответствующих результатов федерального проекта)» </t>
  </si>
  <si>
    <t>контрольное событие 2.17.4 «Совершенствование материально-технической базы, инфраструктуры и обеспечение безопасности муниципальных общеобразовательных учреждений города Саратова»</t>
  </si>
  <si>
    <t>контрольное событие 2.11.4 «Иные межбюджетные трансферты на организацию бесплатного горячего питания обучающихся, получающих начальное общее образование в отдельных муниципальных образовательных организациях»</t>
  </si>
  <si>
    <t>контрольное событие 2.10.3 «Субсидии  некоммерческим организациям, в том числе частным общеобразовательным организациям (за исключением государственных муниципальных учреждений) осуществляющим образовательную деятельность по имеющим государственную аккредитацию основным общеобразовательным программам, на возмещение затрат на обеспечение образовательной деятельности»</t>
  </si>
  <si>
    <t>министерство образования области,  начальник управления планирования и исполнения бюджета</t>
  </si>
  <si>
    <t>контрольное событие 2.10.2 «Финансовое обеспечение образовательной деятельности муниципальных общеобразовательных учреждений (в части повышения оплаты труда отдельным категориям работников бюджетной сферы с 1 июня 2020 года)»</t>
  </si>
  <si>
    <t>контрольное событие 2.5.8  «Реализация ограничительных мероприятий в связи с угрозой распространения коронавирусной инфекции (COVID-19)»</t>
  </si>
  <si>
    <t>2.1.4. «Создание в общеобразовательных организациях, расположенных в сельской местности, условий для занятий физической культурой и спортом»</t>
  </si>
  <si>
    <t>министерство строительства и жилищно-коммунального хозяйства области</t>
  </si>
  <si>
    <t>контрольное событие 1.5.4. «Поддержка  юридическим лицам (за исключением субсидий государственным (муниципальным) учреждениям), индивидуальным предпринимателям, осуществляющим образовательную деятельность по программам дошкольного образования, на возмещение затрат на обеспечение образовательной деятельности»</t>
  </si>
  <si>
    <t>контрольное событие 1.5.3 «Предоставление субсидии некоммерческим образовательным организациям, в том числе частным дошкольным образовательным организациям на возмещение затрат на обеспечение образовательной деятельности»</t>
  </si>
  <si>
    <t>контрольное событие 1.5.2 "Финансовое обеспечение образовательной деятельности муниципальных дошкольных образовательных организаций (в части повышения оплаты труда отдельным категориям работников бюджетной сферы с 1 июня 2020 года)"</t>
  </si>
  <si>
    <t>1.1.5.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 государственнх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 (в рамках достижения соответствующих результатов федерального роекта)»</t>
  </si>
  <si>
    <t>министерство образования области,
заместитель министра – начальник управления общего и дополнительного образования
И.А. Чинаева</t>
  </si>
  <si>
    <t>1.1.3.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</si>
  <si>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1.1.1.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</si>
  <si>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 xml:space="preserve">комитет по реализации инвестиционных проектов в строительстве области </t>
  </si>
  <si>
    <t xml:space="preserve">контрольное событие 4.1.1
«Подготовка проектно-сметной документации, ремонт зданий, сооружений и коммунальной инфраструктуры профессиональных образовательных организаций, обновление оборудования и оснащение современными программными  продуктами»
</t>
  </si>
  <si>
    <t xml:space="preserve">министерство строительства и жилищно-коммунального хозяйства области
</t>
  </si>
  <si>
    <t xml:space="preserve">министерство образования области,
заместитель министра – начальник управления общего и дополнительного образования,
министерство строительства и жилищно-коммунального хозяйства области
</t>
  </si>
  <si>
    <t>7.1.8. «Обеспечение функционирования центров цифрового образования детей «IT-куб» (в рамках достижения соответствующих результатов федерального проекта)»</t>
  </si>
  <si>
    <t>7.1.7. «Создание центров цифрового образования детей»</t>
  </si>
  <si>
    <t>4.1.2. «Разработка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подготовки.Создание центров опережающей профессиональной подготовки»</t>
  </si>
  <si>
    <t>контрольное событие 2.11.3 «Субсидия на организацию предоставления горячего питания обучающимся муниципальных общеобразовательных организацияй, получающим начальное общее образование»</t>
  </si>
  <si>
    <t>контрольное событие 2.4.3 «Проведение областного праздника выпускников «Роза ветров», в том числе выплата денежного вознаграждения победителям профессионального конкурса классных руководителей общеобразовательных организаций Саратовской области  «Премия  «Признание».</t>
  </si>
  <si>
    <t>2.2.21. «Создание новых мест в общеобразовательных организациях (Создание современной образовательной среды  для школьников)»</t>
  </si>
  <si>
    <t xml:space="preserve">Региональный проект 2.2 «Современная школа» (в целях выполнения задач федерального проекта «Современная школа») 
</t>
  </si>
  <si>
    <t>2.1.15. «Внедрение целевой модели развития региональной системы дополнительного образования детей (Формирование современных управленческих и организационно – экономических механизмов в системе дополнительного образования детей)»</t>
  </si>
  <si>
    <t>2.1.14.  «Создание мобильных технопарков «Кванториум» (для детей, проживающих в сельской местности и малых городах)»</t>
  </si>
  <si>
    <t>2.1.6. «Обеспечение функционирования детских  технопарков «Кванториум»</t>
  </si>
  <si>
    <t xml:space="preserve">контрольное событие 4.9.1
«Поддержка базового центра инклюзивного образования на базе государственного автономного профессионального образовательного учреждения Саратовской области «Саратовский колледж водного транспорта строительства и сервиса»
</t>
  </si>
  <si>
    <t>Мероприятие 4.6. «Стипендиальное обеспечение и другие формы материальной поддержки обучающихся областных государственных профессиональных образовательных организаций»</t>
  </si>
  <si>
    <t>Мероприятие 4.4 «Создание комплексной системы профессиональной ориентации молодежи, направленной на повышение привлекательности программ профессионального образования, востребованных на региональном рынке труда, проведение ежегодных культурно-массовых и спортивных мероприятий для обучающихся и студентов профессиональных образовательных организаций области»</t>
  </si>
  <si>
    <t>Мероприятие 4.3 «Развитие современной инфраструктуры подготовки высококвалифицированных специалистов и рабочих кадров в соответствии с современными стандартами и передовыми технологиями»</t>
  </si>
  <si>
    <t xml:space="preserve">Мероприятие 4.2 «Внедрение методов комплексного планирования объемов и структуры подготовки кадров в регионе на основе анализа прогнозных потребностей в трудовых ресурсах по всем уровням профессионального образования, повышение квалификации и переподготовка кадров»
</t>
  </si>
  <si>
    <t>1.1.1.1 Создание 720 новых мест в дошкольных образовательных организациях</t>
  </si>
  <si>
    <t>1.1.1.2 «Остатки объекта 2019 года: Строительство детского сада на 160 мест, расположенного по адресу: Саратовская область, г. Энгельс-1»</t>
  </si>
  <si>
    <t>1.1.1.3 «Остаток средств (экономия) будет возвращена в 2021 году»</t>
  </si>
  <si>
    <t xml:space="preserve">Региональный проект 1.1  «Содействие занятости женщин - создание условий дошкольного образования для детей в возрасте до трех лет» (в целях выполнения задач федерального проекта «Содействие занятости женщин - создание условий дошкольного образования для детей в возрасте до трех лет»)
</t>
  </si>
  <si>
    <t>Приложение № 1</t>
  </si>
  <si>
    <r>
      <t>(</t>
    </r>
    <r>
      <rPr>
        <b/>
        <sz val="12"/>
        <color rgb="FF0000FF"/>
        <rFont val="Times New Roman"/>
        <family val="1"/>
        <charset val="204"/>
      </rPr>
      <t>гр. 7</t>
    </r>
    <r>
      <rPr>
        <b/>
        <sz val="12"/>
        <color theme="1"/>
        <rFont val="Times New Roman"/>
        <family val="1"/>
        <charset val="204"/>
      </rPr>
      <t xml:space="preserve"> (кассовое исполнение) / </t>
    </r>
    <r>
      <rPr>
        <b/>
        <sz val="12"/>
        <color rgb="FF0000FF"/>
        <rFont val="Times New Roman"/>
        <family val="1"/>
        <charset val="204"/>
      </rPr>
      <t>гр. 6</t>
    </r>
    <r>
      <rPr>
        <b/>
        <sz val="12"/>
        <color theme="1"/>
        <rFont val="Times New Roman"/>
        <family val="1"/>
        <charset val="204"/>
      </rPr>
      <t>)</t>
    </r>
  </si>
  <si>
    <r>
      <t xml:space="preserve">Государственная  программа Саратовской области </t>
    </r>
    <r>
      <rPr>
        <b/>
        <sz val="12"/>
        <color indexed="8"/>
        <rFont val="Calibri"/>
        <family val="2"/>
        <charset val="204"/>
      </rPr>
      <t>«</t>
    </r>
    <r>
      <rPr>
        <b/>
        <sz val="12"/>
        <color indexed="8"/>
        <rFont val="Times New Roman"/>
        <family val="1"/>
        <charset val="204"/>
      </rPr>
      <t>Развитие образования в Саратовской области</t>
    </r>
    <r>
      <rPr>
        <b/>
        <sz val="12"/>
        <color indexed="8"/>
        <rFont val="Calibri"/>
        <family val="2"/>
        <charset val="204"/>
      </rPr>
      <t>»</t>
    </r>
    <r>
      <rPr>
        <sz val="12"/>
        <color indexed="8"/>
        <rFont val="Times New Roman"/>
        <family val="1"/>
        <charset val="204"/>
      </rPr>
      <t xml:space="preserve"> </t>
    </r>
  </si>
  <si>
    <r>
      <t>Мероприятие 3.5. «Участие в проведении</t>
    </r>
    <r>
      <rPr>
        <sz val="12"/>
        <color indexed="8"/>
        <rFont val="Times New Roman"/>
        <family val="2"/>
        <charset val="204"/>
      </rPr>
      <t xml:space="preserve"> международных мероприятий с одаренными детьми»
</t>
    </r>
  </si>
  <si>
    <r>
      <t>4.1.3.</t>
    </r>
    <r>
      <rPr>
        <b/>
        <sz val="12"/>
        <color rgb="FFFF0000"/>
        <rFont val="Times New Roman"/>
        <family val="1"/>
        <charset val="204"/>
      </rPr>
      <t xml:space="preserve"> </t>
    </r>
    <r>
      <rPr>
        <b/>
        <sz val="12"/>
        <rFont val="Times New Roman"/>
        <family val="1"/>
        <charset val="204"/>
      </rPr>
      <t xml:space="preserve">«Проведение подготовительных мероприятий для создания центра опережающей профессиьональной подготовки (в рамках достижения соответствующих результатов федерального проекта)» </t>
    </r>
  </si>
  <si>
    <t>за счет соответствующих источников финансового обеспечения</t>
  </si>
  <si>
    <t xml:space="preserve">контрольное событие 2.17.1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 
</t>
  </si>
  <si>
    <t>7.1.9. «Обеспечение условий для функционирования центров цифровой образовательной среды в общеобразовательных и профессиональных образовательных организациях (в рамках достижения соответствующих результатов федерального проекта»</t>
  </si>
  <si>
    <t>7.1.3.«Обеспечение образовательных организаций материально-технической базой для внедрения цифровой образовательной среды»</t>
  </si>
  <si>
    <t>4.1.6.  «Оснащение мастерских современной материально-технической базой по одной из компетенций»</t>
  </si>
  <si>
    <t>контрольное событие 2.17.7 «Благоустройство школьных территорий»</t>
  </si>
  <si>
    <t xml:space="preserve">контрольное событие 2.17.6 «Оснащение новых мест в общеобразовательных организациях средствами обучения и воспитания необходимыми для реализации основных образовательных программ начального общего, основного общего и среднего общего образования» </t>
  </si>
  <si>
    <t xml:space="preserve">контрольное событие 2.6.6
«Обеспечение соответствия санитарным нормам и правилам, требованиям противопожарной  и антитеррористической безопасности государственного автономного общеобразовательного учреждения Саратовской области «Лицей-интернат 64»
</t>
  </si>
  <si>
    <t>2.3.6. «Вовлечение учителей в возрасте до 35 лет в различные формы поддержки и сопровождения в первые три года работы»</t>
  </si>
  <si>
    <t>2.3.5. «Создание центров непрерывного повышения профессионального мастерства педагогических работников и центров оценки профессионального мастерства и квалификации педагогов»</t>
  </si>
  <si>
    <t>2.2.20. «Расходы на выполнение государственных заданий областными бюджетными и автономными учреждениями (в рамках достижения соответствующих результатов федерального проекта)»</t>
  </si>
  <si>
    <t>2.2.19. «Реализация мероприятий по формированию и обеспечению функционирования единой федеральной системы научно-методологического сопровождения педагогических работников и управленческих кадров»</t>
  </si>
  <si>
    <t>2.2.8.  «Обеспечение условий для функционирования центров образования естественнонаучной и технологической направленностей в общеобразовательных организациях (в рамках достижения соответствующих результатов федерального проекта)»</t>
  </si>
  <si>
    <t xml:space="preserve"> 2.2.7. «Обеспечение условий для создания центров образования цифрового и гуманитарного профилей детей (в рамках достижения соответствующих результатов федерального проекта)»</t>
  </si>
  <si>
    <t>2.2.6.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</si>
  <si>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2.2.3.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</si>
  <si>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произведенных за 1 квартал 2021 года за счет</t>
  </si>
  <si>
    <t>целевые поступления</t>
  </si>
  <si>
    <t>Оснащение и укрепление материально-технической базы образовательных организаций (за счет бюджета г. Москвы)</t>
  </si>
  <si>
    <t>Оснащение и укрепление материально-технической базы образовательных организаций (за счет средств дотации)</t>
  </si>
  <si>
    <t xml:space="preserve"> СОИРО  на пожарку </t>
  </si>
  <si>
    <t>БА</t>
  </si>
  <si>
    <t>ЛБО</t>
  </si>
  <si>
    <t>благоустройство школьных территорий</t>
  </si>
  <si>
    <t>целевые</t>
  </si>
</sst>
</file>

<file path=xl/styles.xml><?xml version="1.0" encoding="utf-8"?>
<styleSheet xmlns="http://schemas.openxmlformats.org/spreadsheetml/2006/main">
  <numFmts count="5">
    <numFmt numFmtId="164" formatCode="_-* #,##0.00_р_._-;\-* #,##0.00_р_._-;_-* &quot;-&quot;??_р_._-;_-@_-"/>
    <numFmt numFmtId="165" formatCode="0.0"/>
    <numFmt numFmtId="166" formatCode="#,##0.0"/>
    <numFmt numFmtId="167" formatCode="_-* #,##0.0_р_._-;\-* #,##0.0_р_._-;_-* &quot;-&quot;??_р_._-;_-@_-"/>
    <numFmt numFmtId="168" formatCode="_-* #,##0.0\ _₽_-;\-* #,##0.0\ _₽_-;_-* &quot;-&quot;?\ _₽_-;_-@_-"/>
  </numFmts>
  <fonts count="24">
    <font>
      <sz val="11"/>
      <color theme="1"/>
      <name val="Calibri"/>
      <family val="2"/>
      <charset val="204"/>
      <scheme val="minor"/>
    </font>
    <font>
      <sz val="11"/>
      <color theme="1"/>
      <name val="Calibri"/>
      <family val="2"/>
      <charset val="204"/>
      <scheme val="minor"/>
    </font>
    <font>
      <sz val="11"/>
      <color theme="1"/>
      <name val="Times New Roman"/>
      <family val="1"/>
      <charset val="204"/>
    </font>
    <font>
      <sz val="10"/>
      <name val="Arial Cyr"/>
      <charset val="204"/>
    </font>
    <font>
      <b/>
      <sz val="11"/>
      <color theme="1"/>
      <name val="Times New Roman"/>
      <family val="1"/>
      <charset val="204"/>
    </font>
    <font>
      <sz val="11"/>
      <name val="Times New Roman"/>
      <family val="1"/>
      <charset val="204"/>
    </font>
    <font>
      <b/>
      <sz val="11"/>
      <name val="Times New Roman"/>
      <family val="1"/>
      <charset val="204"/>
    </font>
    <font>
      <sz val="12"/>
      <name val="Times New Roman"/>
      <family val="1"/>
      <charset val="204"/>
    </font>
    <font>
      <sz val="10"/>
      <color theme="1"/>
      <name val="Times New Roman"/>
      <family val="1"/>
      <charset val="204"/>
    </font>
    <font>
      <b/>
      <sz val="12"/>
      <name val="Times New Roman"/>
      <family val="1"/>
      <charset val="204"/>
    </font>
    <font>
      <sz val="11"/>
      <color rgb="FF22272F"/>
      <name val="Times New Roman"/>
      <family val="1"/>
      <charset val="204"/>
    </font>
    <font>
      <sz val="16"/>
      <name val="Times New Roman"/>
      <family val="1"/>
      <charset val="204"/>
    </font>
    <font>
      <sz val="11"/>
      <color rgb="FFFF0000"/>
      <name val="Calibri"/>
      <family val="2"/>
      <charset val="204"/>
      <scheme val="minor"/>
    </font>
    <font>
      <sz val="12"/>
      <color theme="1"/>
      <name val="Calibri"/>
      <family val="2"/>
      <charset val="204"/>
      <scheme val="minor"/>
    </font>
    <font>
      <sz val="12"/>
      <name val="Calibri"/>
      <family val="2"/>
      <charset val="204"/>
      <scheme val="minor"/>
    </font>
    <font>
      <sz val="12"/>
      <color theme="1"/>
      <name val="Times New Roman"/>
      <family val="1"/>
      <charset val="204"/>
    </font>
    <font>
      <b/>
      <sz val="12"/>
      <color rgb="FF0000FF"/>
      <name val="Times New Roman"/>
      <family val="1"/>
      <charset val="204"/>
    </font>
    <font>
      <b/>
      <sz val="12"/>
      <color theme="1"/>
      <name val="Times New Roman"/>
      <family val="1"/>
      <charset val="204"/>
    </font>
    <font>
      <b/>
      <sz val="12"/>
      <color indexed="8"/>
      <name val="Calibri"/>
      <family val="2"/>
      <charset val="204"/>
    </font>
    <font>
      <b/>
      <sz val="12"/>
      <color indexed="8"/>
      <name val="Times New Roman"/>
      <family val="1"/>
      <charset val="204"/>
    </font>
    <font>
      <sz val="12"/>
      <color indexed="8"/>
      <name val="Times New Roman"/>
      <family val="1"/>
      <charset val="204"/>
    </font>
    <font>
      <b/>
      <sz val="12"/>
      <color theme="1"/>
      <name val="Calibri"/>
      <family val="2"/>
      <charset val="204"/>
      <scheme val="minor"/>
    </font>
    <font>
      <sz val="12"/>
      <color indexed="8"/>
      <name val="Times New Roman"/>
      <family val="2"/>
      <charset val="204"/>
    </font>
    <font>
      <b/>
      <sz val="12"/>
      <color rgb="FFFF000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s>
  <cellStyleXfs count="3">
    <xf numFmtId="0" fontId="0" fillId="0" borderId="0"/>
    <xf numFmtId="164" fontId="1" fillId="0" borderId="0" applyFont="0" applyFill="0" applyBorder="0" applyAlignment="0" applyProtection="0"/>
    <xf numFmtId="0" fontId="3" fillId="0" borderId="0"/>
  </cellStyleXfs>
  <cellXfs count="180">
    <xf numFmtId="0" fontId="0" fillId="0" borderId="0" xfId="0"/>
    <xf numFmtId="0" fontId="0" fillId="2" borderId="0" xfId="0" applyFont="1" applyFill="1"/>
    <xf numFmtId="0" fontId="0" fillId="2" borderId="0" xfId="0" applyFont="1" applyFill="1" applyBorder="1"/>
    <xf numFmtId="165" fontId="5" fillId="2" borderId="0" xfId="1" applyNumberFormat="1" applyFont="1" applyFill="1" applyBorder="1" applyAlignment="1">
      <alignment horizontal="center" vertical="center" wrapText="1"/>
    </xf>
    <xf numFmtId="167" fontId="2" fillId="2" borderId="0" xfId="1" applyNumberFormat="1" applyFont="1" applyFill="1" applyBorder="1" applyAlignment="1">
      <alignment horizontal="center" vertical="center" wrapText="1"/>
    </xf>
    <xf numFmtId="49" fontId="5" fillId="2" borderId="0" xfId="0" applyNumberFormat="1" applyFont="1" applyFill="1" applyBorder="1" applyAlignment="1">
      <alignment vertical="top"/>
    </xf>
    <xf numFmtId="0" fontId="4" fillId="2" borderId="0" xfId="0" applyFont="1" applyFill="1" applyBorder="1" applyAlignment="1">
      <alignment vertical="top" wrapText="1"/>
    </xf>
    <xf numFmtId="0" fontId="0" fillId="2" borderId="0" xfId="0" applyFill="1"/>
    <xf numFmtId="166" fontId="0" fillId="2" borderId="0" xfId="0" applyNumberFormat="1" applyFont="1" applyFill="1"/>
    <xf numFmtId="0" fontId="0" fillId="2" borderId="0" xfId="0" applyFill="1" applyBorder="1"/>
    <xf numFmtId="165" fontId="2" fillId="2" borderId="0" xfId="1" applyNumberFormat="1" applyFont="1" applyFill="1" applyBorder="1" applyAlignment="1">
      <alignment horizontal="center" vertical="center" wrapText="1"/>
    </xf>
    <xf numFmtId="4" fontId="0" fillId="2" borderId="0" xfId="0" applyNumberFormat="1" applyFont="1" applyFill="1"/>
    <xf numFmtId="0" fontId="11" fillId="2" borderId="0" xfId="0" applyFont="1" applyFill="1"/>
    <xf numFmtId="0" fontId="0" fillId="2" borderId="0" xfId="0" applyFill="1" applyAlignment="1">
      <alignment vertical="center"/>
    </xf>
    <xf numFmtId="4" fontId="0" fillId="2" borderId="0" xfId="0" applyNumberFormat="1" applyFont="1" applyFill="1" applyBorder="1"/>
    <xf numFmtId="165" fontId="5" fillId="2" borderId="12" xfId="1" applyNumberFormat="1" applyFont="1" applyFill="1" applyBorder="1" applyAlignment="1">
      <alignment horizontal="center" vertical="center" wrapText="1"/>
    </xf>
    <xf numFmtId="165" fontId="0" fillId="2" borderId="0" xfId="0" applyNumberFormat="1" applyFill="1"/>
    <xf numFmtId="165" fontId="0" fillId="2" borderId="0" xfId="0" applyNumberFormat="1" applyFont="1" applyFill="1"/>
    <xf numFmtId="0" fontId="10" fillId="2" borderId="0" xfId="0" applyFont="1" applyFill="1"/>
    <xf numFmtId="4" fontId="8" fillId="2" borderId="0" xfId="0" applyNumberFormat="1" applyFont="1" applyFill="1"/>
    <xf numFmtId="4" fontId="0" fillId="2" borderId="0" xfId="0" applyNumberFormat="1" applyFill="1"/>
    <xf numFmtId="0" fontId="0" fillId="2" borderId="0" xfId="0" applyFont="1" applyFill="1" applyAlignment="1">
      <alignment vertical="top"/>
    </xf>
    <xf numFmtId="2" fontId="0" fillId="2" borderId="0" xfId="0" applyNumberFormat="1" applyFill="1"/>
    <xf numFmtId="0" fontId="0" fillId="2" borderId="0" xfId="0" applyFill="1" applyAlignment="1">
      <alignment horizontal="left"/>
    </xf>
    <xf numFmtId="2" fontId="0" fillId="2" borderId="0" xfId="0" applyNumberFormat="1" applyFont="1" applyFill="1"/>
    <xf numFmtId="165" fontId="0" fillId="2" borderId="0" xfId="0" applyNumberFormat="1" applyFont="1" applyFill="1" applyBorder="1"/>
    <xf numFmtId="165" fontId="0" fillId="2" borderId="0" xfId="0" applyNumberFormat="1" applyFill="1" applyBorder="1"/>
    <xf numFmtId="168" fontId="0" fillId="2" borderId="0" xfId="0" applyNumberFormat="1" applyFont="1" applyFill="1"/>
    <xf numFmtId="0" fontId="0" fillId="2" borderId="0" xfId="0" applyFill="1" applyAlignment="1">
      <alignment horizontal="center" wrapText="1"/>
    </xf>
    <xf numFmtId="165" fontId="10" fillId="2" borderId="0" xfId="0" applyNumberFormat="1" applyFont="1" applyFill="1" applyBorder="1" applyAlignment="1">
      <alignment vertical="top" wrapText="1"/>
    </xf>
    <xf numFmtId="165" fontId="5" fillId="2" borderId="0" xfId="1" applyNumberFormat="1" applyFont="1" applyFill="1" applyBorder="1" applyAlignment="1">
      <alignment horizontal="center" wrapText="1"/>
    </xf>
    <xf numFmtId="0" fontId="12" fillId="2" borderId="0" xfId="0" applyFont="1" applyFill="1"/>
    <xf numFmtId="0" fontId="12" fillId="2" borderId="0" xfId="0" applyFont="1" applyFill="1" applyAlignment="1">
      <alignment horizontal="center" wrapText="1"/>
    </xf>
    <xf numFmtId="0" fontId="0" fillId="2" borderId="0" xfId="0" applyFill="1" applyAlignment="1">
      <alignment horizontal="center" vertical="center" wrapText="1"/>
    </xf>
    <xf numFmtId="166" fontId="0" fillId="2" borderId="0" xfId="0" applyNumberFormat="1" applyFill="1" applyAlignment="1">
      <alignment vertical="center"/>
    </xf>
    <xf numFmtId="166" fontId="5" fillId="2" borderId="0" xfId="1" applyNumberFormat="1" applyFont="1" applyFill="1" applyBorder="1" applyAlignment="1">
      <alignment horizontal="center" wrapText="1"/>
    </xf>
    <xf numFmtId="166" fontId="0" fillId="2" borderId="0" xfId="0" applyNumberFormat="1" applyFill="1"/>
    <xf numFmtId="0" fontId="0" fillId="2" borderId="0" xfId="0" applyFont="1" applyFill="1" applyAlignment="1">
      <alignment vertical="center"/>
    </xf>
    <xf numFmtId="49" fontId="9" fillId="2" borderId="1" xfId="0" applyNumberFormat="1" applyFont="1" applyFill="1" applyBorder="1" applyAlignment="1">
      <alignment horizontal="left" vertical="center" wrapText="1"/>
    </xf>
    <xf numFmtId="0" fontId="7" fillId="2" borderId="0" xfId="0" applyFont="1" applyFill="1" applyAlignment="1">
      <alignment horizontal="left"/>
    </xf>
    <xf numFmtId="0" fontId="7" fillId="2" borderId="0" xfId="0" applyFont="1" applyFill="1"/>
    <xf numFmtId="167" fontId="7" fillId="2" borderId="0" xfId="1" applyNumberFormat="1" applyFont="1" applyFill="1" applyAlignment="1">
      <alignment horizontal="center"/>
    </xf>
    <xf numFmtId="167" fontId="13" fillId="2" borderId="0" xfId="0" applyNumberFormat="1" applyFont="1" applyFill="1"/>
    <xf numFmtId="167" fontId="15" fillId="2" borderId="0" xfId="0" applyNumberFormat="1" applyFont="1" applyFill="1" applyAlignment="1">
      <alignment horizontal="center"/>
    </xf>
    <xf numFmtId="0" fontId="13" fillId="2" borderId="0" xfId="0" applyFont="1" applyFill="1" applyAlignment="1">
      <alignment vertical="center"/>
    </xf>
    <xf numFmtId="167" fontId="13" fillId="2" borderId="0" xfId="0" applyNumberFormat="1" applyFont="1" applyFill="1" applyAlignment="1">
      <alignment vertical="center"/>
    </xf>
    <xf numFmtId="167" fontId="15" fillId="2" borderId="0" xfId="0" applyNumberFormat="1" applyFont="1" applyFill="1"/>
    <xf numFmtId="165" fontId="7" fillId="2" borderId="1" xfId="1" applyNumberFormat="1" applyFont="1" applyFill="1" applyBorder="1" applyAlignment="1">
      <alignment horizontal="left" vertical="center" wrapText="1"/>
    </xf>
    <xf numFmtId="165" fontId="7" fillId="2" borderId="1" xfId="1" applyNumberFormat="1" applyFont="1" applyFill="1" applyBorder="1" applyAlignment="1">
      <alignment horizontal="center" vertical="center" wrapText="1"/>
    </xf>
    <xf numFmtId="2" fontId="7" fillId="2" borderId="1" xfId="1" applyNumberFormat="1" applyFont="1" applyFill="1" applyBorder="1" applyAlignment="1">
      <alignment horizontal="center" vertical="center" wrapText="1"/>
    </xf>
    <xf numFmtId="0" fontId="7" fillId="2" borderId="5" xfId="0" applyFont="1" applyFill="1" applyBorder="1" applyAlignment="1">
      <alignment vertical="top" wrapText="1"/>
    </xf>
    <xf numFmtId="0" fontId="7" fillId="2" borderId="11" xfId="0" applyFont="1" applyFill="1" applyBorder="1" applyAlignment="1">
      <alignment vertical="top" wrapText="1"/>
    </xf>
    <xf numFmtId="0" fontId="7" fillId="2" borderId="6" xfId="0" applyFont="1" applyFill="1" applyBorder="1" applyAlignment="1">
      <alignment vertical="top" wrapText="1"/>
    </xf>
    <xf numFmtId="0" fontId="7" fillId="2" borderId="1" xfId="1" applyNumberFormat="1" applyFont="1" applyFill="1" applyBorder="1" applyAlignment="1">
      <alignment horizontal="center" vertical="center" wrapText="1"/>
    </xf>
    <xf numFmtId="0" fontId="9" fillId="2" borderId="1" xfId="0" applyFont="1" applyFill="1" applyBorder="1" applyAlignment="1">
      <alignment horizontal="left" vertical="center" wrapText="1"/>
    </xf>
    <xf numFmtId="167" fontId="15" fillId="2" borderId="1" xfId="1" applyNumberFormat="1" applyFont="1" applyFill="1" applyBorder="1" applyAlignment="1">
      <alignment horizontal="center" vertical="center" wrapText="1"/>
    </xf>
    <xf numFmtId="167" fontId="13" fillId="2" borderId="1" xfId="0" applyNumberFormat="1" applyFont="1" applyFill="1" applyBorder="1" applyAlignment="1">
      <alignment horizontal="center"/>
    </xf>
    <xf numFmtId="165" fontId="15" fillId="2" borderId="1" xfId="1" applyNumberFormat="1" applyFont="1" applyFill="1" applyBorder="1" applyAlignment="1">
      <alignment horizontal="center" vertical="center" wrapText="1"/>
    </xf>
    <xf numFmtId="165" fontId="15" fillId="2" borderId="5" xfId="1" applyNumberFormat="1" applyFont="1" applyFill="1" applyBorder="1" applyAlignment="1">
      <alignment horizontal="center" vertical="center" wrapText="1"/>
    </xf>
    <xf numFmtId="165" fontId="7" fillId="2" borderId="5" xfId="1" applyNumberFormat="1" applyFont="1" applyFill="1" applyBorder="1" applyAlignment="1">
      <alignment horizontal="center" vertical="center" wrapText="1"/>
    </xf>
    <xf numFmtId="49" fontId="7" fillId="2" borderId="1" xfId="0" applyNumberFormat="1" applyFont="1" applyFill="1" applyBorder="1" applyAlignment="1">
      <alignment vertical="top"/>
    </xf>
    <xf numFmtId="0" fontId="17" fillId="2" borderId="1" xfId="0" applyFont="1" applyFill="1" applyBorder="1" applyAlignment="1">
      <alignment vertical="top" wrapText="1"/>
    </xf>
    <xf numFmtId="2" fontId="15" fillId="2" borderId="1" xfId="0" applyNumberFormat="1" applyFont="1" applyFill="1" applyBorder="1" applyAlignment="1">
      <alignment horizontal="center" vertical="center"/>
    </xf>
    <xf numFmtId="0" fontId="15" fillId="2" borderId="1" xfId="0" applyFont="1" applyFill="1" applyBorder="1" applyAlignment="1">
      <alignment wrapText="1"/>
    </xf>
    <xf numFmtId="49" fontId="7" fillId="2" borderId="1" xfId="0" applyNumberFormat="1" applyFont="1" applyFill="1" applyBorder="1" applyAlignment="1">
      <alignment horizontal="left" vertical="top" wrapText="1"/>
    </xf>
    <xf numFmtId="49" fontId="15" fillId="2" borderId="1" xfId="0" applyNumberFormat="1" applyFont="1" applyFill="1" applyBorder="1" applyAlignment="1">
      <alignment horizontal="left" vertical="center" wrapText="1"/>
    </xf>
    <xf numFmtId="165" fontId="15" fillId="2" borderId="1" xfId="1" applyNumberFormat="1" applyFont="1" applyFill="1" applyBorder="1" applyAlignment="1">
      <alignment horizontal="left" vertical="center" wrapText="1"/>
    </xf>
    <xf numFmtId="49" fontId="7" fillId="2" borderId="1" xfId="0" applyNumberFormat="1" applyFont="1" applyFill="1" applyBorder="1" applyAlignment="1">
      <alignment vertical="center" wrapText="1"/>
    </xf>
    <xf numFmtId="165" fontId="15" fillId="2" borderId="1" xfId="1" applyNumberFormat="1" applyFont="1" applyFill="1" applyBorder="1" applyAlignment="1">
      <alignment horizontal="center" wrapText="1"/>
    </xf>
    <xf numFmtId="2" fontId="7" fillId="2" borderId="1" xfId="0" applyNumberFormat="1" applyFont="1" applyFill="1" applyBorder="1" applyAlignment="1">
      <alignment horizontal="center" vertical="center"/>
    </xf>
    <xf numFmtId="2" fontId="15" fillId="2" borderId="1" xfId="1" applyNumberFormat="1" applyFont="1" applyFill="1" applyBorder="1" applyAlignment="1">
      <alignment horizontal="center" vertical="center" wrapText="1"/>
    </xf>
    <xf numFmtId="167" fontId="13" fillId="2" borderId="1" xfId="0" applyNumberFormat="1" applyFont="1" applyFill="1" applyBorder="1" applyAlignment="1">
      <alignment horizontal="center" vertical="center"/>
    </xf>
    <xf numFmtId="0" fontId="13" fillId="2" borderId="0" xfId="0" applyFont="1" applyFill="1"/>
    <xf numFmtId="0" fontId="9" fillId="2" borderId="1" xfId="0" applyFont="1" applyFill="1" applyBorder="1" applyAlignment="1">
      <alignment horizontal="left" vertical="top" wrapText="1"/>
    </xf>
    <xf numFmtId="0" fontId="9" fillId="2" borderId="1" xfId="0" applyFont="1" applyFill="1" applyBorder="1" applyAlignment="1">
      <alignment vertical="top" wrapText="1"/>
    </xf>
    <xf numFmtId="49" fontId="7" fillId="2" borderId="1" xfId="0" applyNumberFormat="1" applyFont="1" applyFill="1" applyBorder="1" applyAlignment="1">
      <alignment horizontal="left" vertical="center" wrapText="1"/>
    </xf>
    <xf numFmtId="0" fontId="7" fillId="2" borderId="1" xfId="0" applyFont="1" applyFill="1" applyBorder="1" applyAlignment="1">
      <alignment vertical="top" wrapText="1"/>
    </xf>
    <xf numFmtId="167" fontId="9" fillId="2" borderId="1" xfId="1"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167" fontId="2" fillId="2" borderId="0" xfId="0" applyNumberFormat="1" applyFont="1" applyFill="1" applyAlignment="1">
      <alignment horizontal="center"/>
    </xf>
    <xf numFmtId="49" fontId="7" fillId="2" borderId="1" xfId="0" applyNumberFormat="1" applyFont="1" applyFill="1" applyBorder="1" applyAlignment="1">
      <alignment horizontal="left" vertical="center" wrapText="1"/>
    </xf>
    <xf numFmtId="0" fontId="13" fillId="2" borderId="2" xfId="0" applyFont="1" applyFill="1" applyBorder="1" applyAlignment="1">
      <alignment wrapText="1"/>
    </xf>
    <xf numFmtId="0" fontId="13" fillId="2" borderId="4" xfId="0" applyFont="1" applyFill="1" applyBorder="1" applyAlignment="1">
      <alignment wrapText="1"/>
    </xf>
    <xf numFmtId="0" fontId="9" fillId="2" borderId="1" xfId="0" applyFont="1" applyFill="1" applyBorder="1" applyAlignment="1">
      <alignment horizontal="center" vertical="center" wrapText="1"/>
    </xf>
    <xf numFmtId="0" fontId="9" fillId="2" borderId="1" xfId="0" applyFont="1" applyFill="1" applyBorder="1" applyAlignment="1">
      <alignment vertical="top" wrapText="1"/>
    </xf>
    <xf numFmtId="0" fontId="7" fillId="2" borderId="1" xfId="0" applyFont="1" applyFill="1" applyBorder="1" applyAlignment="1">
      <alignment vertical="top" wrapText="1"/>
    </xf>
    <xf numFmtId="0" fontId="9" fillId="2" borderId="2" xfId="0" applyFont="1" applyFill="1" applyBorder="1" applyAlignment="1">
      <alignment vertical="top" wrapText="1"/>
    </xf>
    <xf numFmtId="0" fontId="9" fillId="2" borderId="4" xfId="0" applyFont="1" applyFill="1" applyBorder="1" applyAlignment="1">
      <alignment vertical="top" wrapText="1"/>
    </xf>
    <xf numFmtId="165" fontId="7" fillId="3" borderId="1" xfId="1" applyNumberFormat="1" applyFont="1" applyFill="1" applyBorder="1" applyAlignment="1">
      <alignment horizontal="center" vertical="center" wrapText="1"/>
    </xf>
    <xf numFmtId="165" fontId="5" fillId="2" borderId="1" xfId="1" applyNumberFormat="1" applyFont="1" applyFill="1" applyBorder="1" applyAlignment="1">
      <alignment horizontal="center" vertical="center" wrapText="1"/>
    </xf>
    <xf numFmtId="0" fontId="0" fillId="2" borderId="1" xfId="0" applyFill="1" applyBorder="1"/>
    <xf numFmtId="165" fontId="0" fillId="2" borderId="1" xfId="0" applyNumberFormat="1" applyFill="1" applyBorder="1"/>
    <xf numFmtId="4" fontId="0" fillId="2" borderId="1" xfId="0" applyNumberFormat="1" applyFont="1" applyFill="1" applyBorder="1"/>
    <xf numFmtId="4" fontId="0" fillId="2" borderId="0" xfId="0" applyNumberFormat="1" applyFill="1" applyBorder="1" applyAlignment="1">
      <alignment wrapText="1"/>
    </xf>
    <xf numFmtId="0" fontId="0" fillId="2" borderId="1" xfId="0" applyFont="1" applyFill="1" applyBorder="1"/>
    <xf numFmtId="0" fontId="0" fillId="2" borderId="1" xfId="0" applyFill="1" applyBorder="1" applyAlignment="1">
      <alignment wrapText="1"/>
    </xf>
    <xf numFmtId="167" fontId="14" fillId="2" borderId="0" xfId="0" applyNumberFormat="1" applyFont="1" applyFill="1"/>
    <xf numFmtId="164" fontId="9" fillId="4" borderId="0" xfId="1" applyNumberFormat="1" applyFont="1" applyFill="1" applyBorder="1" applyAlignment="1">
      <alignment horizontal="center" vertical="center" wrapText="1"/>
    </xf>
    <xf numFmtId="167" fontId="2" fillId="2" borderId="0" xfId="0" applyNumberFormat="1" applyFont="1" applyFill="1" applyAlignment="1"/>
    <xf numFmtId="0" fontId="7" fillId="2" borderId="1" xfId="0" applyFont="1" applyFill="1" applyBorder="1" applyAlignment="1">
      <alignment horizontal="center" vertical="top" wrapText="1"/>
    </xf>
    <xf numFmtId="0" fontId="9" fillId="2" borderId="1" xfId="0" applyFont="1" applyFill="1" applyBorder="1" applyAlignment="1">
      <alignment vertical="top" wrapText="1"/>
    </xf>
    <xf numFmtId="0" fontId="7" fillId="2" borderId="1" xfId="0" applyFont="1" applyFill="1" applyBorder="1" applyAlignment="1">
      <alignment vertical="top" wrapText="1"/>
    </xf>
    <xf numFmtId="167" fontId="9" fillId="2" borderId="1" xfId="1"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166" fontId="7" fillId="2" borderId="1" xfId="1" applyNumberFormat="1" applyFont="1" applyFill="1" applyBorder="1" applyAlignment="1">
      <alignment horizontal="center" vertical="center" wrapText="1"/>
    </xf>
    <xf numFmtId="167" fontId="14" fillId="2" borderId="1" xfId="0" applyNumberFormat="1" applyFont="1" applyFill="1" applyBorder="1" applyAlignment="1">
      <alignment horizontal="center"/>
    </xf>
    <xf numFmtId="166" fontId="7" fillId="2" borderId="1" xfId="0" applyNumberFormat="1" applyFont="1" applyFill="1" applyBorder="1" applyAlignment="1">
      <alignment horizontal="center" vertical="top" wrapText="1"/>
    </xf>
    <xf numFmtId="166" fontId="7" fillId="2" borderId="1" xfId="0" applyNumberFormat="1" applyFont="1" applyFill="1" applyBorder="1" applyAlignment="1">
      <alignment horizontal="center" vertical="center" wrapText="1"/>
    </xf>
    <xf numFmtId="4" fontId="7" fillId="2" borderId="1" xfId="1" applyNumberFormat="1" applyFont="1" applyFill="1" applyBorder="1" applyAlignment="1">
      <alignment horizontal="center" vertical="center" wrapText="1"/>
    </xf>
    <xf numFmtId="167" fontId="7" fillId="2" borderId="1" xfId="1" applyNumberFormat="1" applyFont="1" applyFill="1" applyBorder="1" applyAlignment="1">
      <alignment horizontal="center" vertical="center" wrapText="1"/>
    </xf>
    <xf numFmtId="166" fontId="15" fillId="2" borderId="1" xfId="1" applyNumberFormat="1" applyFont="1" applyFill="1" applyBorder="1" applyAlignment="1">
      <alignment horizontal="center" vertical="center" wrapText="1"/>
    </xf>
    <xf numFmtId="4" fontId="7" fillId="2" borderId="1" xfId="0" applyNumberFormat="1" applyFont="1" applyFill="1" applyBorder="1" applyAlignment="1">
      <alignment horizontal="center" vertical="top" wrapText="1"/>
    </xf>
    <xf numFmtId="4" fontId="7" fillId="2" borderId="1" xfId="0" applyNumberFormat="1" applyFont="1" applyFill="1" applyBorder="1" applyAlignment="1">
      <alignment horizontal="center" vertical="center" wrapText="1"/>
    </xf>
    <xf numFmtId="167" fontId="14" fillId="2" borderId="1" xfId="0" applyNumberFormat="1" applyFont="1" applyFill="1" applyBorder="1" applyAlignment="1">
      <alignment horizontal="center" vertical="center"/>
    </xf>
    <xf numFmtId="0" fontId="7" fillId="2" borderId="1" xfId="0" applyFont="1" applyFill="1" applyBorder="1" applyAlignment="1">
      <alignment horizontal="center" vertical="top" wrapText="1"/>
    </xf>
    <xf numFmtId="167" fontId="14" fillId="2" borderId="0" xfId="0" applyNumberFormat="1" applyFont="1" applyFill="1" applyAlignment="1">
      <alignment horizontal="right"/>
    </xf>
    <xf numFmtId="4" fontId="0" fillId="2" borderId="1" xfId="0" applyNumberFormat="1" applyFill="1" applyBorder="1" applyAlignment="1">
      <alignment horizontal="center" wrapText="1"/>
    </xf>
    <xf numFmtId="4" fontId="0" fillId="2" borderId="1" xfId="0" applyNumberFormat="1" applyFont="1" applyFill="1" applyBorder="1" applyAlignment="1">
      <alignment horizontal="center" wrapText="1"/>
    </xf>
    <xf numFmtId="0" fontId="0" fillId="2" borderId="1" xfId="0" applyFill="1" applyBorder="1" applyAlignment="1">
      <alignment horizontal="center" wrapText="1"/>
    </xf>
    <xf numFmtId="0" fontId="17" fillId="2" borderId="3" xfId="0" applyFont="1" applyFill="1" applyBorder="1" applyAlignment="1">
      <alignment horizontal="center" vertical="top" wrapText="1"/>
    </xf>
    <xf numFmtId="0" fontId="17" fillId="2" borderId="2" xfId="0" applyFont="1" applyFill="1" applyBorder="1" applyAlignment="1">
      <alignment horizontal="center" vertical="top" wrapText="1"/>
    </xf>
    <xf numFmtId="0" fontId="15" fillId="2" borderId="1" xfId="0" applyFont="1" applyFill="1" applyBorder="1" applyAlignment="1">
      <alignment horizontal="left" vertical="top" wrapText="1"/>
    </xf>
    <xf numFmtId="0" fontId="9" fillId="2" borderId="3" xfId="0" applyFont="1" applyFill="1" applyBorder="1" applyAlignment="1">
      <alignment horizontal="center" vertical="top" wrapText="1"/>
    </xf>
    <xf numFmtId="0" fontId="9" fillId="2" borderId="2" xfId="0" applyFont="1" applyFill="1" applyBorder="1" applyAlignment="1">
      <alignment horizontal="center" vertical="top" wrapText="1"/>
    </xf>
    <xf numFmtId="0" fontId="7" fillId="2" borderId="3" xfId="0" applyFont="1" applyFill="1" applyBorder="1" applyAlignment="1">
      <alignment horizontal="center" vertical="top" wrapText="1"/>
    </xf>
    <xf numFmtId="0" fontId="7" fillId="2" borderId="2" xfId="0" applyFont="1" applyFill="1" applyBorder="1" applyAlignment="1">
      <alignment horizontal="center" vertical="top" wrapText="1"/>
    </xf>
    <xf numFmtId="0" fontId="7" fillId="2" borderId="4" xfId="0" applyFont="1" applyFill="1" applyBorder="1" applyAlignment="1">
      <alignment horizontal="center" vertical="top" wrapText="1"/>
    </xf>
    <xf numFmtId="0" fontId="9" fillId="2" borderId="1" xfId="0" applyFont="1" applyFill="1" applyBorder="1" applyAlignment="1">
      <alignment horizontal="left" vertical="top" wrapText="1"/>
    </xf>
    <xf numFmtId="49" fontId="7" fillId="2" borderId="5" xfId="0" applyNumberFormat="1" applyFont="1" applyFill="1" applyBorder="1" applyAlignment="1">
      <alignment horizontal="left" vertical="center" wrapText="1"/>
    </xf>
    <xf numFmtId="49" fontId="7" fillId="2" borderId="11" xfId="0" applyNumberFormat="1" applyFont="1" applyFill="1" applyBorder="1" applyAlignment="1">
      <alignment horizontal="left" vertical="center" wrapText="1"/>
    </xf>
    <xf numFmtId="49" fontId="7" fillId="2" borderId="6" xfId="0" applyNumberFormat="1" applyFont="1" applyFill="1" applyBorder="1" applyAlignment="1">
      <alignment horizontal="left" vertical="center" wrapText="1"/>
    </xf>
    <xf numFmtId="0" fontId="7" fillId="2" borderId="1" xfId="0" applyFont="1" applyFill="1" applyBorder="1" applyAlignment="1">
      <alignment horizontal="left" vertical="top" wrapText="1"/>
    </xf>
    <xf numFmtId="0" fontId="13" fillId="2" borderId="1" xfId="0" applyFont="1" applyFill="1" applyBorder="1" applyAlignment="1">
      <alignment horizontal="left" vertical="top" wrapText="1"/>
    </xf>
    <xf numFmtId="0" fontId="9" fillId="2" borderId="1" xfId="0" applyFont="1" applyFill="1" applyBorder="1" applyAlignment="1">
      <alignment vertical="top" wrapText="1"/>
    </xf>
    <xf numFmtId="0" fontId="7" fillId="2" borderId="1" xfId="0" applyFont="1" applyFill="1" applyBorder="1" applyAlignment="1">
      <alignment vertical="top" wrapText="1"/>
    </xf>
    <xf numFmtId="0" fontId="9" fillId="2" borderId="1" xfId="0" applyFont="1" applyFill="1" applyBorder="1" applyAlignment="1">
      <alignment horizontal="center" vertical="top" wrapText="1"/>
    </xf>
    <xf numFmtId="0" fontId="9" fillId="2" borderId="3" xfId="0" applyFont="1" applyFill="1" applyBorder="1" applyAlignment="1">
      <alignment horizontal="left" vertical="top" wrapText="1"/>
    </xf>
    <xf numFmtId="0" fontId="9" fillId="2" borderId="2" xfId="0" applyFont="1" applyFill="1" applyBorder="1" applyAlignment="1">
      <alignment horizontal="left" vertical="top" wrapText="1"/>
    </xf>
    <xf numFmtId="0" fontId="9" fillId="2" borderId="4" xfId="0" applyFont="1" applyFill="1" applyBorder="1" applyAlignment="1">
      <alignment horizontal="left" vertical="top" wrapText="1"/>
    </xf>
    <xf numFmtId="0" fontId="9" fillId="2" borderId="1" xfId="0" applyNumberFormat="1" applyFont="1" applyFill="1" applyBorder="1" applyAlignment="1">
      <alignment horizontal="left" vertical="top" wrapText="1"/>
    </xf>
    <xf numFmtId="0" fontId="21" fillId="2" borderId="1" xfId="0" applyFont="1" applyFill="1" applyBorder="1" applyAlignment="1">
      <alignment horizontal="left" vertical="top" wrapText="1"/>
    </xf>
    <xf numFmtId="0" fontId="15" fillId="2" borderId="1" xfId="0" applyFont="1" applyFill="1" applyBorder="1" applyAlignment="1">
      <alignment vertical="top" wrapText="1"/>
    </xf>
    <xf numFmtId="0" fontId="13" fillId="2" borderId="1" xfId="0" applyFont="1" applyFill="1" applyBorder="1" applyAlignment="1">
      <alignment vertical="top" wrapText="1"/>
    </xf>
    <xf numFmtId="0" fontId="7" fillId="2" borderId="3" xfId="0" applyFont="1" applyFill="1" applyBorder="1" applyAlignment="1">
      <alignment horizontal="left" vertical="top" wrapText="1"/>
    </xf>
    <xf numFmtId="0" fontId="7" fillId="2" borderId="2" xfId="0" applyFont="1" applyFill="1" applyBorder="1" applyAlignment="1">
      <alignment horizontal="left" vertical="top" wrapText="1"/>
    </xf>
    <xf numFmtId="0" fontId="7" fillId="2" borderId="4" xfId="0" applyFont="1" applyFill="1" applyBorder="1" applyAlignment="1">
      <alignment horizontal="left" vertical="top" wrapText="1"/>
    </xf>
    <xf numFmtId="0" fontId="17" fillId="2" borderId="1" xfId="0" applyFont="1" applyFill="1" applyBorder="1" applyAlignment="1">
      <alignment horizontal="left" vertical="top" wrapText="1"/>
    </xf>
    <xf numFmtId="0" fontId="15" fillId="2" borderId="1" xfId="0" applyFont="1" applyFill="1" applyBorder="1" applyAlignment="1">
      <alignment horizontal="center" vertical="top" wrapText="1"/>
    </xf>
    <xf numFmtId="49" fontId="7" fillId="2" borderId="1" xfId="0" applyNumberFormat="1" applyFont="1" applyFill="1" applyBorder="1" applyAlignment="1">
      <alignment horizontal="left" vertical="center" wrapText="1"/>
    </xf>
    <xf numFmtId="0" fontId="13" fillId="2" borderId="1" xfId="0" applyFont="1" applyFill="1" applyBorder="1"/>
    <xf numFmtId="0" fontId="17" fillId="2" borderId="3"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17" fillId="2" borderId="1" xfId="0" applyFont="1" applyFill="1" applyBorder="1" applyAlignment="1">
      <alignment horizontal="center" vertical="top"/>
    </xf>
    <xf numFmtId="0" fontId="7" fillId="2" borderId="1" xfId="0" applyNumberFormat="1" applyFont="1" applyFill="1" applyBorder="1" applyAlignment="1">
      <alignment horizontal="left" vertical="top" wrapText="1"/>
    </xf>
    <xf numFmtId="167" fontId="9" fillId="2" borderId="1" xfId="1" applyNumberFormat="1" applyFont="1" applyFill="1" applyBorder="1" applyAlignment="1">
      <alignment horizontal="center" vertical="center" wrapText="1"/>
    </xf>
    <xf numFmtId="167" fontId="9" fillId="2" borderId="7" xfId="1" applyNumberFormat="1" applyFont="1" applyFill="1" applyBorder="1" applyAlignment="1">
      <alignment horizontal="center" vertical="center" wrapText="1"/>
    </xf>
    <xf numFmtId="167" fontId="9" fillId="2" borderId="8" xfId="1" applyNumberFormat="1" applyFont="1" applyFill="1" applyBorder="1" applyAlignment="1">
      <alignment horizontal="center" vertical="center" wrapText="1"/>
    </xf>
    <xf numFmtId="167" fontId="9" fillId="2" borderId="9" xfId="1" applyNumberFormat="1" applyFont="1" applyFill="1" applyBorder="1" applyAlignment="1">
      <alignment horizontal="center" vertical="center" wrapText="1"/>
    </xf>
    <xf numFmtId="167" fontId="9" fillId="2" borderId="10" xfId="1" applyNumberFormat="1" applyFont="1" applyFill="1" applyBorder="1" applyAlignment="1">
      <alignment horizontal="center" vertical="center" wrapText="1"/>
    </xf>
    <xf numFmtId="0" fontId="7" fillId="2" borderId="5" xfId="0" applyFont="1" applyFill="1" applyBorder="1" applyAlignment="1">
      <alignment horizontal="left" vertical="top" wrapText="1"/>
    </xf>
    <xf numFmtId="0" fontId="7" fillId="2" borderId="6" xfId="0" applyFont="1" applyFill="1" applyBorder="1" applyAlignment="1">
      <alignment horizontal="left" vertical="top" wrapText="1"/>
    </xf>
    <xf numFmtId="167" fontId="9" fillId="2" borderId="3" xfId="1" applyNumberFormat="1" applyFont="1" applyFill="1" applyBorder="1" applyAlignment="1">
      <alignment horizontal="center" vertical="center" wrapText="1"/>
    </xf>
    <xf numFmtId="167" fontId="9" fillId="2" borderId="2" xfId="1" applyNumberFormat="1" applyFont="1" applyFill="1" applyBorder="1" applyAlignment="1">
      <alignment horizontal="center" vertical="center" wrapText="1"/>
    </xf>
    <xf numFmtId="167" fontId="9" fillId="2" borderId="4" xfId="1" applyNumberFormat="1" applyFont="1" applyFill="1" applyBorder="1" applyAlignment="1">
      <alignment horizontal="center" vertical="center" wrapText="1"/>
    </xf>
    <xf numFmtId="0" fontId="9" fillId="2" borderId="4" xfId="0" applyFont="1" applyFill="1" applyBorder="1" applyAlignment="1">
      <alignment horizontal="center" vertical="top" wrapText="1"/>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5" fillId="2" borderId="3" xfId="0" applyFont="1" applyFill="1" applyBorder="1" applyAlignment="1">
      <alignment horizontal="center" vertical="top" wrapText="1"/>
    </xf>
    <xf numFmtId="0" fontId="15" fillId="2" borderId="2" xfId="0" applyFont="1" applyFill="1" applyBorder="1" applyAlignment="1">
      <alignment horizontal="center" vertical="top" wrapText="1"/>
    </xf>
    <xf numFmtId="0" fontId="15" fillId="2" borderId="4" xfId="0" applyFont="1" applyFill="1" applyBorder="1" applyAlignment="1">
      <alignment horizontal="center" vertical="top" wrapText="1"/>
    </xf>
    <xf numFmtId="0" fontId="7" fillId="2" borderId="11" xfId="0" applyFont="1" applyFill="1" applyBorder="1" applyAlignment="1">
      <alignment horizontal="left" vertical="top" wrapText="1"/>
    </xf>
    <xf numFmtId="0" fontId="13" fillId="2" borderId="2" xfId="0" applyFont="1" applyFill="1" applyBorder="1" applyAlignment="1">
      <alignment horizontal="center" vertical="top" wrapText="1"/>
    </xf>
    <xf numFmtId="0" fontId="13" fillId="2" borderId="4" xfId="0" applyFont="1" applyFill="1" applyBorder="1" applyAlignment="1">
      <alignment horizontal="center" vertical="top" wrapText="1"/>
    </xf>
    <xf numFmtId="0" fontId="17" fillId="2" borderId="1" xfId="0" applyFont="1" applyFill="1" applyBorder="1" applyAlignment="1">
      <alignment horizontal="center" vertical="top" wrapText="1"/>
    </xf>
    <xf numFmtId="0" fontId="13" fillId="2" borderId="1" xfId="0" applyFont="1" applyFill="1" applyBorder="1" applyAlignment="1">
      <alignment horizontal="center" vertical="top" wrapText="1"/>
    </xf>
    <xf numFmtId="0" fontId="9" fillId="2" borderId="0" xfId="0" applyFont="1" applyFill="1" applyAlignment="1">
      <alignment horizontal="center" vertical="center"/>
    </xf>
    <xf numFmtId="0" fontId="6" fillId="2" borderId="0" xfId="0" applyFont="1" applyFill="1" applyAlignment="1">
      <alignment horizontal="center" vertical="center"/>
    </xf>
  </cellXfs>
  <cellStyles count="3">
    <cellStyle name="Обычный" xfId="0" builtinId="0"/>
    <cellStyle name="Обычный 2" xfId="2"/>
    <cellStyle name="Финансовый" xfId="1" builtinId="3"/>
  </cellStyles>
  <dxfs count="0"/>
  <tableStyles count="0" defaultTableStyle="TableStyleMedium9" defaultPivotStyle="PivotStyleLight16"/>
  <colors>
    <mruColors>
      <color rgb="FFC6D1FE"/>
      <color rgb="FFFFFF99"/>
      <color rgb="FFADBCFD"/>
      <color rgb="FF66CCFF"/>
      <color rgb="FFFFCCFF"/>
      <color rgb="FFCCFFFF"/>
      <color rgb="FF7373FD"/>
      <color rgb="FFFFFF66"/>
      <color rgb="FF99FF99"/>
      <color rgb="FF0836F8"/>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2650"/>
  <sheetViews>
    <sheetView tabSelected="1" view="pageBreakPreview" zoomScale="60" zoomScaleNormal="70" workbookViewId="0">
      <selection activeCell="H27" sqref="H27"/>
    </sheetView>
  </sheetViews>
  <sheetFormatPr defaultColWidth="9.140625" defaultRowHeight="15.75"/>
  <cols>
    <col min="1" max="1" width="36.28515625" style="39" customWidth="1"/>
    <col min="2" max="2" width="31.140625" style="40" customWidth="1"/>
    <col min="3" max="3" width="36.85546875" style="39" customWidth="1"/>
    <col min="4" max="4" width="20" style="41" customWidth="1"/>
    <col min="5" max="5" width="18.85546875" style="41" customWidth="1"/>
    <col min="6" max="6" width="17.7109375" style="41" customWidth="1"/>
    <col min="7" max="7" width="16" style="42" customWidth="1"/>
    <col min="8" max="8" width="16.85546875" style="96" customWidth="1"/>
    <col min="9" max="9" width="17" style="42" customWidth="1"/>
    <col min="10" max="10" width="14.5703125" style="42" customWidth="1"/>
    <col min="11" max="11" width="14.85546875" style="42" customWidth="1"/>
    <col min="12" max="12" width="25.7109375" style="1" customWidth="1"/>
    <col min="13" max="13" width="24.7109375" style="1" customWidth="1"/>
    <col min="14" max="14" width="15" style="1" bestFit="1" customWidth="1"/>
    <col min="15" max="15" width="10.7109375" style="1" bestFit="1" customWidth="1"/>
    <col min="16" max="16" width="13.42578125" style="1" customWidth="1"/>
    <col min="17" max="16384" width="9.140625" style="1"/>
  </cols>
  <sheetData>
    <row r="1" spans="1:15">
      <c r="H1" s="115" t="s">
        <v>324</v>
      </c>
      <c r="I1" s="115"/>
      <c r="J1" s="115"/>
      <c r="K1" s="115"/>
      <c r="L1" s="98"/>
    </row>
    <row r="2" spans="1:15">
      <c r="J2" s="43"/>
      <c r="K2" s="43"/>
      <c r="L2" s="79"/>
    </row>
    <row r="3" spans="1:15" ht="15">
      <c r="A3" s="179" t="s">
        <v>190</v>
      </c>
      <c r="B3" s="179"/>
      <c r="C3" s="179"/>
      <c r="D3" s="179"/>
      <c r="E3" s="179"/>
      <c r="F3" s="179"/>
      <c r="G3" s="179"/>
      <c r="H3" s="179"/>
      <c r="I3" s="179"/>
      <c r="J3" s="179"/>
      <c r="K3" s="179"/>
      <c r="L3" s="179"/>
    </row>
    <row r="4" spans="1:15">
      <c r="A4" s="44"/>
      <c r="B4" s="178" t="s">
        <v>264</v>
      </c>
      <c r="C4" s="178"/>
      <c r="D4" s="178"/>
      <c r="E4" s="178"/>
      <c r="F4" s="178"/>
      <c r="G4" s="178"/>
      <c r="H4" s="178"/>
      <c r="I4" s="178"/>
      <c r="J4" s="178"/>
      <c r="K4" s="45"/>
      <c r="L4" s="37"/>
      <c r="M4" s="7"/>
    </row>
    <row r="5" spans="1:15">
      <c r="A5" s="44"/>
      <c r="B5" s="178" t="s">
        <v>345</v>
      </c>
      <c r="C5" s="178"/>
      <c r="D5" s="178"/>
      <c r="E5" s="178"/>
      <c r="F5" s="178"/>
      <c r="G5" s="178"/>
      <c r="H5" s="178"/>
      <c r="I5" s="178"/>
      <c r="J5" s="178"/>
      <c r="K5" s="45"/>
      <c r="L5" s="37"/>
      <c r="N5" s="7"/>
    </row>
    <row r="6" spans="1:15">
      <c r="A6" s="44"/>
      <c r="B6" s="178" t="s">
        <v>329</v>
      </c>
      <c r="C6" s="178"/>
      <c r="D6" s="178"/>
      <c r="E6" s="178"/>
      <c r="F6" s="178"/>
      <c r="G6" s="178"/>
      <c r="H6" s="178"/>
      <c r="I6" s="178"/>
      <c r="J6" s="178"/>
      <c r="K6" s="45"/>
      <c r="L6" s="37"/>
    </row>
    <row r="7" spans="1:15">
      <c r="J7" s="46" t="s">
        <v>191</v>
      </c>
      <c r="K7" s="46"/>
    </row>
    <row r="8" spans="1:15" ht="15">
      <c r="A8" s="166" t="s">
        <v>0</v>
      </c>
      <c r="B8" s="167" t="s">
        <v>1</v>
      </c>
      <c r="C8" s="167" t="s">
        <v>2</v>
      </c>
      <c r="D8" s="162" t="s">
        <v>35</v>
      </c>
      <c r="E8" s="162" t="s">
        <v>36</v>
      </c>
      <c r="F8" s="162" t="s">
        <v>37</v>
      </c>
      <c r="G8" s="156" t="s">
        <v>39</v>
      </c>
      <c r="H8" s="157"/>
      <c r="I8" s="155" t="s">
        <v>38</v>
      </c>
      <c r="J8" s="155"/>
      <c r="K8" s="155"/>
      <c r="N8" s="7"/>
    </row>
    <row r="9" spans="1:15" ht="15">
      <c r="A9" s="166"/>
      <c r="B9" s="168"/>
      <c r="C9" s="168"/>
      <c r="D9" s="163"/>
      <c r="E9" s="163"/>
      <c r="F9" s="163"/>
      <c r="G9" s="158"/>
      <c r="H9" s="159"/>
      <c r="I9" s="155"/>
      <c r="J9" s="155"/>
      <c r="K9" s="155"/>
      <c r="L9" s="7"/>
      <c r="N9" s="7"/>
    </row>
    <row r="10" spans="1:15" ht="81" customHeight="1">
      <c r="A10" s="166"/>
      <c r="B10" s="169"/>
      <c r="C10" s="169"/>
      <c r="D10" s="164"/>
      <c r="E10" s="164"/>
      <c r="F10" s="164"/>
      <c r="G10" s="102" t="s">
        <v>40</v>
      </c>
      <c r="H10" s="102" t="s">
        <v>41</v>
      </c>
      <c r="I10" s="77" t="s">
        <v>42</v>
      </c>
      <c r="J10" s="77" t="s">
        <v>43</v>
      </c>
      <c r="K10" s="77" t="s">
        <v>325</v>
      </c>
      <c r="L10" s="16"/>
      <c r="M10" s="35"/>
      <c r="N10" s="34"/>
      <c r="O10" s="36"/>
    </row>
    <row r="11" spans="1:15">
      <c r="A11" s="78">
        <v>1</v>
      </c>
      <c r="B11" s="78">
        <v>2</v>
      </c>
      <c r="C11" s="78">
        <v>3</v>
      </c>
      <c r="D11" s="83">
        <v>4</v>
      </c>
      <c r="E11" s="103">
        <v>5</v>
      </c>
      <c r="F11" s="103">
        <v>6</v>
      </c>
      <c r="G11" s="103">
        <v>7</v>
      </c>
      <c r="H11" s="103">
        <v>8</v>
      </c>
      <c r="I11" s="78">
        <v>9</v>
      </c>
      <c r="J11" s="78">
        <v>10</v>
      </c>
      <c r="K11" s="78">
        <v>11</v>
      </c>
      <c r="L11" s="7"/>
      <c r="N11" s="7"/>
    </row>
    <row r="12" spans="1:15" ht="15" customHeight="1">
      <c r="A12" s="119" t="s">
        <v>326</v>
      </c>
      <c r="B12" s="150"/>
      <c r="C12" s="47" t="s">
        <v>3</v>
      </c>
      <c r="D12" s="48">
        <f>D13+D15+D17+D18+D19</f>
        <v>29679259.500000004</v>
      </c>
      <c r="E12" s="48" t="s">
        <v>265</v>
      </c>
      <c r="F12" s="48" t="s">
        <v>265</v>
      </c>
      <c r="G12" s="49" t="s">
        <v>265</v>
      </c>
      <c r="H12" s="48">
        <f>H13+H15+H17+H19</f>
        <v>5600319.4000000004</v>
      </c>
      <c r="I12" s="48">
        <f>H12/D12*100</f>
        <v>18.869471456995075</v>
      </c>
      <c r="J12" s="49" t="s">
        <v>265</v>
      </c>
      <c r="K12" s="49" t="s">
        <v>265</v>
      </c>
      <c r="L12" s="7"/>
      <c r="M12" s="8"/>
      <c r="O12" s="7"/>
    </row>
    <row r="13" spans="1:15">
      <c r="A13" s="120"/>
      <c r="B13" s="151"/>
      <c r="C13" s="47" t="s">
        <v>4</v>
      </c>
      <c r="D13" s="48">
        <f t="shared" ref="D13:H16" si="0">D67+D343+D1212+D1339+D1629+D1819+D2051</f>
        <v>25779304.900000002</v>
      </c>
      <c r="E13" s="104">
        <f t="shared" si="0"/>
        <v>25832569.700000003</v>
      </c>
      <c r="F13" s="104">
        <f t="shared" si="0"/>
        <v>25678578.299999997</v>
      </c>
      <c r="G13" s="104">
        <f t="shared" si="0"/>
        <v>5197308.4000000004</v>
      </c>
      <c r="H13" s="104">
        <f t="shared" si="0"/>
        <v>5195608.4000000004</v>
      </c>
      <c r="I13" s="48">
        <f t="shared" ref="I13:I16" si="1">H13/D13*100</f>
        <v>20.154183443479891</v>
      </c>
      <c r="J13" s="48">
        <f>G13/E13*100</f>
        <v>20.119207885075404</v>
      </c>
      <c r="K13" s="48">
        <f>G13/F13*100</f>
        <v>20.239860397567263</v>
      </c>
      <c r="L13" s="16"/>
      <c r="M13" s="16"/>
      <c r="N13" s="8"/>
    </row>
    <row r="14" spans="1:15" ht="31.5">
      <c r="A14" s="120"/>
      <c r="B14" s="151"/>
      <c r="C14" s="47" t="s">
        <v>201</v>
      </c>
      <c r="D14" s="48">
        <f t="shared" si="0"/>
        <v>535004.1</v>
      </c>
      <c r="E14" s="104">
        <f t="shared" si="0"/>
        <v>533883.39999999991</v>
      </c>
      <c r="F14" s="104">
        <f>F68+F344+F1213+F1340+F1630+F1820+F2052</f>
        <v>533883.39999999991</v>
      </c>
      <c r="G14" s="104">
        <f t="shared" si="0"/>
        <v>18462.900000000001</v>
      </c>
      <c r="H14" s="104">
        <f t="shared" si="0"/>
        <v>18462.900000000001</v>
      </c>
      <c r="I14" s="48">
        <f>H14/D14*100</f>
        <v>3.4509828990095595</v>
      </c>
      <c r="J14" s="48">
        <f>G14/E14*100</f>
        <v>3.4582270211061075</v>
      </c>
      <c r="K14" s="48">
        <f>G14/F14*100</f>
        <v>3.4582270211061075</v>
      </c>
      <c r="L14" s="16"/>
      <c r="M14" s="16"/>
      <c r="O14" s="7"/>
    </row>
    <row r="15" spans="1:15">
      <c r="A15" s="120"/>
      <c r="B15" s="151"/>
      <c r="C15" s="47" t="s">
        <v>9</v>
      </c>
      <c r="D15" s="48">
        <f t="shared" si="0"/>
        <v>3886954.6</v>
      </c>
      <c r="E15" s="104">
        <f t="shared" si="0"/>
        <v>3822805.6</v>
      </c>
      <c r="F15" s="104">
        <f t="shared" ref="F15:H16" si="2">F69+F345+F1214+F1341+F1631+F1821+F2053</f>
        <v>3822805.6</v>
      </c>
      <c r="G15" s="104">
        <f>G69+G345+G1214+G1341+G1631+G1821+G2053</f>
        <v>404711</v>
      </c>
      <c r="H15" s="104">
        <f t="shared" si="2"/>
        <v>404711</v>
      </c>
      <c r="I15" s="48">
        <f t="shared" si="1"/>
        <v>10.412033111989524</v>
      </c>
      <c r="J15" s="48">
        <f>G15/E15*100</f>
        <v>10.586753352040711</v>
      </c>
      <c r="K15" s="48">
        <f>G15/F15*100</f>
        <v>10.586753352040711</v>
      </c>
      <c r="L15" s="16"/>
      <c r="M15" s="8"/>
    </row>
    <row r="16" spans="1:15" ht="31.5">
      <c r="A16" s="120"/>
      <c r="B16" s="151"/>
      <c r="C16" s="47" t="s">
        <v>202</v>
      </c>
      <c r="D16" s="48">
        <f t="shared" si="0"/>
        <v>3855067.6</v>
      </c>
      <c r="E16" s="104">
        <f t="shared" si="0"/>
        <v>3805546</v>
      </c>
      <c r="F16" s="104">
        <f t="shared" si="2"/>
        <v>3805546</v>
      </c>
      <c r="G16" s="104">
        <f t="shared" si="2"/>
        <v>404711</v>
      </c>
      <c r="H16" s="104">
        <f t="shared" si="2"/>
        <v>404711</v>
      </c>
      <c r="I16" s="48">
        <f t="shared" si="1"/>
        <v>10.498155726244592</v>
      </c>
      <c r="J16" s="48">
        <f>G16/E16*100</f>
        <v>10.634768309199258</v>
      </c>
      <c r="K16" s="48">
        <f>G16/F16*100</f>
        <v>10.634768309199258</v>
      </c>
      <c r="L16" s="17"/>
      <c r="M16" s="8"/>
    </row>
    <row r="17" spans="1:14">
      <c r="A17" s="120"/>
      <c r="B17" s="151"/>
      <c r="C17" s="47" t="s">
        <v>219</v>
      </c>
      <c r="D17" s="48">
        <f>D71+D347+D1216+D1343+D1633+D1823+D2055</f>
        <v>0</v>
      </c>
      <c r="E17" s="48" t="s">
        <v>265</v>
      </c>
      <c r="F17" s="48" t="s">
        <v>265</v>
      </c>
      <c r="G17" s="48" t="s">
        <v>265</v>
      </c>
      <c r="H17" s="48">
        <v>0</v>
      </c>
      <c r="I17" s="48">
        <v>0</v>
      </c>
      <c r="J17" s="49" t="s">
        <v>265</v>
      </c>
      <c r="K17" s="49" t="s">
        <v>265</v>
      </c>
      <c r="L17" s="16"/>
      <c r="M17" s="8"/>
      <c r="N17" s="17"/>
    </row>
    <row r="18" spans="1:14" ht="31.5">
      <c r="A18" s="120"/>
      <c r="B18" s="151"/>
      <c r="C18" s="47" t="s">
        <v>220</v>
      </c>
      <c r="D18" s="48">
        <f>D72+D348+D1217+D1344+D1634+D1824+D2056</f>
        <v>13000</v>
      </c>
      <c r="E18" s="48" t="s">
        <v>265</v>
      </c>
      <c r="F18" s="48" t="s">
        <v>265</v>
      </c>
      <c r="G18" s="48" t="s">
        <v>265</v>
      </c>
      <c r="H18" s="48">
        <f t="shared" ref="H18" si="3">H72+H348+H1217+H1344+H1634+H1824+H2056</f>
        <v>0</v>
      </c>
      <c r="I18" s="48">
        <f>H18/D18*100</f>
        <v>0</v>
      </c>
      <c r="J18" s="49" t="s">
        <v>265</v>
      </c>
      <c r="K18" s="49" t="s">
        <v>265</v>
      </c>
      <c r="L18" s="17"/>
      <c r="M18" s="36"/>
      <c r="N18" s="17"/>
    </row>
    <row r="19" spans="1:14" ht="63">
      <c r="A19" s="120"/>
      <c r="B19" s="152"/>
      <c r="C19" s="47" t="s">
        <v>212</v>
      </c>
      <c r="D19" s="48">
        <f>D73+D349+D1218+D1345+D1635+D1825+D2057</f>
        <v>0</v>
      </c>
      <c r="E19" s="48">
        <f>E395</f>
        <v>0</v>
      </c>
      <c r="F19" s="48">
        <f>F395</f>
        <v>0</v>
      </c>
      <c r="G19" s="48">
        <f>G395</f>
        <v>0</v>
      </c>
      <c r="H19" s="48">
        <f t="shared" ref="H19" si="4">H395</f>
        <v>0</v>
      </c>
      <c r="I19" s="48">
        <v>0</v>
      </c>
      <c r="J19" s="48">
        <v>0</v>
      </c>
      <c r="K19" s="48">
        <v>0</v>
      </c>
      <c r="M19" s="8"/>
      <c r="N19" s="8"/>
    </row>
    <row r="20" spans="1:14" ht="18.75" customHeight="1">
      <c r="A20" s="120"/>
      <c r="B20" s="50" t="s">
        <v>44</v>
      </c>
      <c r="C20" s="51"/>
      <c r="D20" s="51"/>
      <c r="E20" s="51"/>
      <c r="F20" s="51"/>
      <c r="G20" s="51"/>
      <c r="H20" s="51"/>
      <c r="I20" s="51"/>
      <c r="J20" s="51"/>
      <c r="K20" s="52"/>
      <c r="M20" s="17"/>
    </row>
    <row r="21" spans="1:14">
      <c r="A21" s="120"/>
      <c r="B21" s="122"/>
      <c r="C21" s="38" t="s">
        <v>3</v>
      </c>
      <c r="D21" s="48">
        <f t="shared" ref="D21:D27" si="5">D74+D351+D1346+D2058</f>
        <v>2246570.6</v>
      </c>
      <c r="E21" s="48" t="s">
        <v>265</v>
      </c>
      <c r="F21" s="48" t="s">
        <v>265</v>
      </c>
      <c r="G21" s="48" t="s">
        <v>265</v>
      </c>
      <c r="H21" s="48">
        <f>H22+H24+H26+H27</f>
        <v>55512.3</v>
      </c>
      <c r="I21" s="48">
        <f>H21/D21*100</f>
        <v>2.4709795454458452</v>
      </c>
      <c r="J21" s="48" t="s">
        <v>265</v>
      </c>
      <c r="K21" s="48" t="s">
        <v>265</v>
      </c>
    </row>
    <row r="22" spans="1:14">
      <c r="A22" s="120"/>
      <c r="B22" s="123"/>
      <c r="C22" s="75" t="s">
        <v>4</v>
      </c>
      <c r="D22" s="48">
        <f t="shared" si="5"/>
        <v>428119.8</v>
      </c>
      <c r="E22" s="104">
        <f t="shared" ref="E22:H25" si="6">E75+E352+E1347+E2059</f>
        <v>419281.6</v>
      </c>
      <c r="F22" s="104">
        <f t="shared" si="6"/>
        <v>407425.1</v>
      </c>
      <c r="G22" s="48">
        <f t="shared" si="6"/>
        <v>41535.000000000007</v>
      </c>
      <c r="H22" s="48">
        <f t="shared" si="6"/>
        <v>39835.000000000007</v>
      </c>
      <c r="I22" s="48">
        <f>H22/D22*100</f>
        <v>9.3046385614493907</v>
      </c>
      <c r="J22" s="48">
        <f>G22/E22*100</f>
        <v>9.9062300849834592</v>
      </c>
      <c r="K22" s="48">
        <f>G22/F22*100</f>
        <v>10.194511825609176</v>
      </c>
    </row>
    <row r="23" spans="1:14" ht="31.5">
      <c r="A23" s="120"/>
      <c r="B23" s="123"/>
      <c r="C23" s="75" t="s">
        <v>201</v>
      </c>
      <c r="D23" s="48">
        <f t="shared" si="5"/>
        <v>70555.600000000006</v>
      </c>
      <c r="E23" s="104">
        <f t="shared" si="6"/>
        <v>69428.599999999991</v>
      </c>
      <c r="F23" s="104">
        <f t="shared" si="6"/>
        <v>69428.599999999991</v>
      </c>
      <c r="G23" s="48">
        <f t="shared" si="6"/>
        <v>1937.6</v>
      </c>
      <c r="H23" s="48">
        <f t="shared" si="6"/>
        <v>1937.6</v>
      </c>
      <c r="I23" s="48">
        <f>H23/D23*100</f>
        <v>2.7462029945177981</v>
      </c>
      <c r="J23" s="48">
        <f>G23/E23*100</f>
        <v>2.7907807445346733</v>
      </c>
      <c r="K23" s="48">
        <f>G23/F23*100</f>
        <v>2.7907807445346733</v>
      </c>
    </row>
    <row r="24" spans="1:14">
      <c r="A24" s="120"/>
      <c r="B24" s="123"/>
      <c r="C24" s="75" t="s">
        <v>218</v>
      </c>
      <c r="D24" s="48">
        <f t="shared" si="5"/>
        <v>1818450.7999999998</v>
      </c>
      <c r="E24" s="104">
        <f t="shared" si="6"/>
        <v>1754301.7999999998</v>
      </c>
      <c r="F24" s="104">
        <f t="shared" si="6"/>
        <v>1754301.7999999998</v>
      </c>
      <c r="G24" s="48">
        <f t="shared" si="6"/>
        <v>15677.3</v>
      </c>
      <c r="H24" s="48">
        <f t="shared" si="6"/>
        <v>15677.3</v>
      </c>
      <c r="I24" s="48">
        <f>H24/D24*100</f>
        <v>0.86212395738174497</v>
      </c>
      <c r="J24" s="48">
        <f>G24/E24*100</f>
        <v>0.89364897191577874</v>
      </c>
      <c r="K24" s="48">
        <f>G24/F24*100</f>
        <v>0.89364897191577874</v>
      </c>
    </row>
    <row r="25" spans="1:14" ht="31.5">
      <c r="A25" s="120"/>
      <c r="B25" s="123"/>
      <c r="C25" s="75" t="s">
        <v>202</v>
      </c>
      <c r="D25" s="48">
        <f t="shared" si="5"/>
        <v>1803823.4</v>
      </c>
      <c r="E25" s="104">
        <f t="shared" si="6"/>
        <v>1754301.7999999998</v>
      </c>
      <c r="F25" s="104">
        <f t="shared" si="6"/>
        <v>1754301.7999999998</v>
      </c>
      <c r="G25" s="48">
        <f t="shared" si="6"/>
        <v>15677.3</v>
      </c>
      <c r="H25" s="48">
        <f t="shared" si="6"/>
        <v>15677.3</v>
      </c>
      <c r="I25" s="48">
        <f>H25/D25*100</f>
        <v>0.86911501425250381</v>
      </c>
      <c r="J25" s="48">
        <f>G25/E25*100</f>
        <v>0.89364897191577874</v>
      </c>
      <c r="K25" s="48">
        <f>G25/F25*100</f>
        <v>0.89364897191577874</v>
      </c>
    </row>
    <row r="26" spans="1:14">
      <c r="A26" s="120"/>
      <c r="B26" s="123"/>
      <c r="C26" s="75" t="s">
        <v>219</v>
      </c>
      <c r="D26" s="48">
        <f t="shared" si="5"/>
        <v>0</v>
      </c>
      <c r="E26" s="48" t="s">
        <v>265</v>
      </c>
      <c r="F26" s="48" t="s">
        <v>265</v>
      </c>
      <c r="G26" s="48" t="s">
        <v>265</v>
      </c>
      <c r="H26" s="48">
        <f>H79+H356+H1351+H2063</f>
        <v>0</v>
      </c>
      <c r="I26" s="48">
        <v>0</v>
      </c>
      <c r="J26" s="48" t="s">
        <v>265</v>
      </c>
      <c r="K26" s="48" t="s">
        <v>265</v>
      </c>
    </row>
    <row r="27" spans="1:14" ht="31.5">
      <c r="A27" s="120"/>
      <c r="B27" s="165"/>
      <c r="C27" s="75" t="s">
        <v>220</v>
      </c>
      <c r="D27" s="48">
        <f t="shared" si="5"/>
        <v>0</v>
      </c>
      <c r="E27" s="48" t="s">
        <v>265</v>
      </c>
      <c r="F27" s="48" t="s">
        <v>265</v>
      </c>
      <c r="G27" s="48" t="s">
        <v>265</v>
      </c>
      <c r="H27" s="48">
        <f>H80+H357+H1352+H2064</f>
        <v>0</v>
      </c>
      <c r="I27" s="48">
        <v>0</v>
      </c>
      <c r="J27" s="48" t="s">
        <v>265</v>
      </c>
      <c r="K27" s="48" t="s">
        <v>265</v>
      </c>
    </row>
    <row r="28" spans="1:14">
      <c r="A28" s="120"/>
      <c r="B28" s="160" t="s">
        <v>267</v>
      </c>
      <c r="C28" s="173"/>
      <c r="D28" s="173"/>
      <c r="E28" s="173"/>
      <c r="F28" s="173"/>
      <c r="G28" s="173"/>
      <c r="H28" s="173"/>
      <c r="I28" s="173"/>
      <c r="J28" s="173"/>
      <c r="K28" s="161"/>
    </row>
    <row r="29" spans="1:14" ht="15" customHeight="1">
      <c r="A29" s="120"/>
      <c r="B29" s="124" t="s">
        <v>5</v>
      </c>
      <c r="C29" s="38" t="s">
        <v>3</v>
      </c>
      <c r="D29" s="48">
        <f>D66+D359+D1211+D1338+D1628+D1818+D2050</f>
        <v>29679259.5</v>
      </c>
      <c r="E29" s="48" t="s">
        <v>265</v>
      </c>
      <c r="F29" s="48" t="s">
        <v>265</v>
      </c>
      <c r="G29" s="48" t="s">
        <v>265</v>
      </c>
      <c r="H29" s="48">
        <f>H66+H359+H1211+H1338+H1628+H1818+H2050</f>
        <v>5600319.4000000004</v>
      </c>
      <c r="I29" s="48">
        <f t="shared" ref="I29:I35" si="7">H29/D29*100</f>
        <v>18.869471456995079</v>
      </c>
      <c r="J29" s="48" t="s">
        <v>265</v>
      </c>
      <c r="K29" s="48" t="s">
        <v>265</v>
      </c>
    </row>
    <row r="30" spans="1:14">
      <c r="A30" s="120"/>
      <c r="B30" s="125"/>
      <c r="C30" s="75" t="s">
        <v>4</v>
      </c>
      <c r="D30" s="48">
        <f>D67+D360+D1212+D1339+D1629+D1819+D2051</f>
        <v>25779304.900000002</v>
      </c>
      <c r="E30" s="104">
        <f>E67+E360+E1212+E1339+E1629+E1819+E2051</f>
        <v>25832569.700000003</v>
      </c>
      <c r="F30" s="104">
        <f t="shared" ref="E30:G33" si="8">F67+F360+F1212+F1339+F1629+F1819+F2051</f>
        <v>25678578.299999997</v>
      </c>
      <c r="G30" s="48">
        <f t="shared" si="8"/>
        <v>5197308.4000000004</v>
      </c>
      <c r="H30" s="48">
        <f>H67+H360+H1212+H1339+H1629+H1819+H2051</f>
        <v>5195608.4000000004</v>
      </c>
      <c r="I30" s="48">
        <f t="shared" si="7"/>
        <v>20.154183443479891</v>
      </c>
      <c r="J30" s="48">
        <f>G30/E30*100</f>
        <v>20.119207885075404</v>
      </c>
      <c r="K30" s="48">
        <f>G30/F30*100</f>
        <v>20.239860397567263</v>
      </c>
    </row>
    <row r="31" spans="1:14" ht="31.5">
      <c r="A31" s="120"/>
      <c r="B31" s="125"/>
      <c r="C31" s="75" t="s">
        <v>201</v>
      </c>
      <c r="D31" s="48">
        <f>D68+D361+D1213+D1340+D1630+D1820+D2052</f>
        <v>535004.1</v>
      </c>
      <c r="E31" s="104">
        <f t="shared" si="8"/>
        <v>533883.39999999991</v>
      </c>
      <c r="F31" s="104">
        <f t="shared" si="8"/>
        <v>533883.39999999991</v>
      </c>
      <c r="G31" s="48">
        <f t="shared" si="8"/>
        <v>18462.900000000001</v>
      </c>
      <c r="H31" s="48">
        <f>H68+H361+H1213+H1340+H1630+H1820+H2052</f>
        <v>18462.900000000001</v>
      </c>
      <c r="I31" s="48">
        <f t="shared" si="7"/>
        <v>3.4509828990095595</v>
      </c>
      <c r="J31" s="48">
        <f>G31/E31*100</f>
        <v>3.4582270211061075</v>
      </c>
      <c r="K31" s="48">
        <f>G31/F31*100</f>
        <v>3.4582270211061075</v>
      </c>
    </row>
    <row r="32" spans="1:14">
      <c r="A32" s="120"/>
      <c r="B32" s="125"/>
      <c r="C32" s="75" t="s">
        <v>218</v>
      </c>
      <c r="D32" s="48">
        <f>D69+D362+D1214+D1341+D1631+D1821+D2053</f>
        <v>3886954.6</v>
      </c>
      <c r="E32" s="104">
        <f t="shared" si="8"/>
        <v>3822805.6</v>
      </c>
      <c r="F32" s="104">
        <f t="shared" si="8"/>
        <v>3822805.6</v>
      </c>
      <c r="G32" s="48">
        <f t="shared" si="8"/>
        <v>404711</v>
      </c>
      <c r="H32" s="48">
        <f>H69+H362+H1214+H1341+H1631+H1821+H2053</f>
        <v>404711</v>
      </c>
      <c r="I32" s="48">
        <f t="shared" si="7"/>
        <v>10.412033111989524</v>
      </c>
      <c r="J32" s="48">
        <f>G32/E32*100</f>
        <v>10.586753352040711</v>
      </c>
      <c r="K32" s="48">
        <f>G32/F32*100</f>
        <v>10.586753352040711</v>
      </c>
    </row>
    <row r="33" spans="1:11" ht="31.5">
      <c r="A33" s="120"/>
      <c r="B33" s="125"/>
      <c r="C33" s="75" t="s">
        <v>202</v>
      </c>
      <c r="D33" s="48">
        <f>D70+D363+D1215+D1342+D1632+D1822+D2054</f>
        <v>3803872</v>
      </c>
      <c r="E33" s="104">
        <f>E70+E363+E1215+E1342+E1632+E1822+E2054</f>
        <v>3805546</v>
      </c>
      <c r="F33" s="104">
        <f t="shared" si="8"/>
        <v>3805546</v>
      </c>
      <c r="G33" s="48">
        <f t="shared" si="8"/>
        <v>404711</v>
      </c>
      <c r="H33" s="48">
        <f>H70+H363+H1215+H1342+H1632+H1822+H2054</f>
        <v>404711</v>
      </c>
      <c r="I33" s="48">
        <f t="shared" si="7"/>
        <v>10.639448435699203</v>
      </c>
      <c r="J33" s="48">
        <f>G33/E33*100</f>
        <v>10.634768309199258</v>
      </c>
      <c r="K33" s="53">
        <f>G33/F33*K36169</f>
        <v>0</v>
      </c>
    </row>
    <row r="34" spans="1:11">
      <c r="A34" s="120"/>
      <c r="B34" s="125"/>
      <c r="C34" s="75" t="s">
        <v>219</v>
      </c>
      <c r="D34" s="48">
        <f>D71+D364+D1216+D1343+D1633+D1823+D2057</f>
        <v>0</v>
      </c>
      <c r="E34" s="48" t="s">
        <v>265</v>
      </c>
      <c r="F34" s="48" t="s">
        <v>265</v>
      </c>
      <c r="G34" s="48" t="s">
        <v>265</v>
      </c>
      <c r="H34" s="48">
        <f>H71+H357+H1209+H1336+H1626+H1816</f>
        <v>0</v>
      </c>
      <c r="I34" s="48">
        <v>0</v>
      </c>
      <c r="J34" s="48" t="s">
        <v>265</v>
      </c>
      <c r="K34" s="48" t="s">
        <v>265</v>
      </c>
    </row>
    <row r="35" spans="1:11" ht="31.5">
      <c r="A35" s="120"/>
      <c r="B35" s="125"/>
      <c r="C35" s="75" t="s">
        <v>220</v>
      </c>
      <c r="D35" s="48">
        <f>D72+D365+D1217+D1344+D1634+D1824</f>
        <v>13000</v>
      </c>
      <c r="E35" s="48" t="s">
        <v>265</v>
      </c>
      <c r="F35" s="48" t="s">
        <v>265</v>
      </c>
      <c r="G35" s="48" t="s">
        <v>265</v>
      </c>
      <c r="H35" s="48">
        <f>H72+H358+H1210+H1337+H1627+H1817</f>
        <v>0</v>
      </c>
      <c r="I35" s="48">
        <f t="shared" si="7"/>
        <v>0</v>
      </c>
      <c r="J35" s="48" t="s">
        <v>265</v>
      </c>
      <c r="K35" s="48" t="s">
        <v>265</v>
      </c>
    </row>
    <row r="36" spans="1:11" ht="30" customHeight="1">
      <c r="A36" s="120"/>
      <c r="B36" s="125"/>
      <c r="C36" s="128" t="s">
        <v>44</v>
      </c>
      <c r="D36" s="129"/>
      <c r="E36" s="129"/>
      <c r="F36" s="129"/>
      <c r="G36" s="129"/>
      <c r="H36" s="129"/>
      <c r="I36" s="129"/>
      <c r="J36" s="129"/>
      <c r="K36" s="130"/>
    </row>
    <row r="37" spans="1:11">
      <c r="A37" s="120"/>
      <c r="B37" s="125"/>
      <c r="C37" s="38" t="s">
        <v>3</v>
      </c>
      <c r="D37" s="48">
        <f>D38+D40+D42+D43</f>
        <v>2246570.5999999996</v>
      </c>
      <c r="E37" s="48" t="s">
        <v>265</v>
      </c>
      <c r="F37" s="48" t="s">
        <v>265</v>
      </c>
      <c r="G37" s="48" t="s">
        <v>265</v>
      </c>
      <c r="H37" s="48">
        <f>H38+H40</f>
        <v>55512.3</v>
      </c>
      <c r="I37" s="48">
        <f>H37/D37*100</f>
        <v>2.4709795454458461</v>
      </c>
      <c r="J37" s="48" t="s">
        <v>265</v>
      </c>
      <c r="K37" s="48" t="s">
        <v>265</v>
      </c>
    </row>
    <row r="38" spans="1:11">
      <c r="A38" s="120"/>
      <c r="B38" s="125"/>
      <c r="C38" s="75" t="s">
        <v>4</v>
      </c>
      <c r="D38" s="48">
        <f t="shared" ref="D38:D43" si="9">D75+D368+D1347+D2059</f>
        <v>428119.8</v>
      </c>
      <c r="E38" s="104">
        <f t="shared" ref="E38:H38" si="10">E75+E368+E1347+E2059</f>
        <v>419281.6</v>
      </c>
      <c r="F38" s="104">
        <f t="shared" si="10"/>
        <v>407425.1</v>
      </c>
      <c r="G38" s="48">
        <f t="shared" si="10"/>
        <v>41535.000000000007</v>
      </c>
      <c r="H38" s="48">
        <f t="shared" si="10"/>
        <v>39835.000000000007</v>
      </c>
      <c r="I38" s="48">
        <f>H38/D38*100</f>
        <v>9.3046385614493907</v>
      </c>
      <c r="J38" s="48">
        <f>G38/E38*100</f>
        <v>9.9062300849834592</v>
      </c>
      <c r="K38" s="48">
        <f>G38/F38*100</f>
        <v>10.194511825609176</v>
      </c>
    </row>
    <row r="39" spans="1:11" ht="31.5">
      <c r="A39" s="120"/>
      <c r="B39" s="125"/>
      <c r="C39" s="75" t="s">
        <v>201</v>
      </c>
      <c r="D39" s="48">
        <f t="shared" si="9"/>
        <v>70555.600000000006</v>
      </c>
      <c r="E39" s="104">
        <f t="shared" ref="E39:H41" si="11">E76+E369+E1348+E2060</f>
        <v>69428.599999999991</v>
      </c>
      <c r="F39" s="104">
        <f t="shared" si="11"/>
        <v>69428.599999999991</v>
      </c>
      <c r="G39" s="48">
        <f t="shared" si="11"/>
        <v>1937.6</v>
      </c>
      <c r="H39" s="48">
        <f t="shared" si="11"/>
        <v>1937.6</v>
      </c>
      <c r="I39" s="48">
        <f>H39/D39*100</f>
        <v>2.7462029945177981</v>
      </c>
      <c r="J39" s="48">
        <f>G39/E39*100</f>
        <v>2.7907807445346733</v>
      </c>
      <c r="K39" s="48">
        <f>G39/F39*100</f>
        <v>2.7907807445346733</v>
      </c>
    </row>
    <row r="40" spans="1:11">
      <c r="A40" s="120"/>
      <c r="B40" s="125"/>
      <c r="C40" s="75" t="s">
        <v>218</v>
      </c>
      <c r="D40" s="48">
        <f t="shared" si="9"/>
        <v>1818450.7999999998</v>
      </c>
      <c r="E40" s="104">
        <f t="shared" si="11"/>
        <v>1754301.7999999998</v>
      </c>
      <c r="F40" s="104">
        <f t="shared" si="11"/>
        <v>1754301.7999999998</v>
      </c>
      <c r="G40" s="48">
        <f t="shared" si="11"/>
        <v>15677.3</v>
      </c>
      <c r="H40" s="48">
        <f t="shared" si="11"/>
        <v>15677.3</v>
      </c>
      <c r="I40" s="48">
        <f>H40/D40*100</f>
        <v>0.86212395738174497</v>
      </c>
      <c r="J40" s="48">
        <f>G40/E40*100</f>
        <v>0.89364897191577874</v>
      </c>
      <c r="K40" s="48">
        <f>G40/F40*100</f>
        <v>0.89364897191577874</v>
      </c>
    </row>
    <row r="41" spans="1:11" ht="31.5">
      <c r="A41" s="120"/>
      <c r="B41" s="125"/>
      <c r="C41" s="75" t="s">
        <v>202</v>
      </c>
      <c r="D41" s="48">
        <f t="shared" si="9"/>
        <v>1803823.4</v>
      </c>
      <c r="E41" s="104">
        <f t="shared" si="11"/>
        <v>1754301.7999999998</v>
      </c>
      <c r="F41" s="104">
        <f t="shared" si="11"/>
        <v>1754301.7999999998</v>
      </c>
      <c r="G41" s="48">
        <f t="shared" si="11"/>
        <v>15677.3</v>
      </c>
      <c r="H41" s="48">
        <f t="shared" si="11"/>
        <v>15677.3</v>
      </c>
      <c r="I41" s="48">
        <f>H41/D41*100</f>
        <v>0.86911501425250381</v>
      </c>
      <c r="J41" s="48">
        <f>G41/E41*100</f>
        <v>0.89364897191577874</v>
      </c>
      <c r="K41" s="48">
        <f>G41/F41*100</f>
        <v>0.89364897191577874</v>
      </c>
    </row>
    <row r="42" spans="1:11">
      <c r="A42" s="120"/>
      <c r="B42" s="125"/>
      <c r="C42" s="75" t="s">
        <v>219</v>
      </c>
      <c r="D42" s="48">
        <f t="shared" si="9"/>
        <v>0</v>
      </c>
      <c r="E42" s="48" t="s">
        <v>265</v>
      </c>
      <c r="F42" s="48" t="s">
        <v>265</v>
      </c>
      <c r="G42" s="48" t="s">
        <v>265</v>
      </c>
      <c r="H42" s="48">
        <f>H79+H372+H1351+H2063</f>
        <v>0</v>
      </c>
      <c r="I42" s="48">
        <v>0</v>
      </c>
      <c r="J42" s="48" t="s">
        <v>265</v>
      </c>
      <c r="K42" s="48" t="s">
        <v>265</v>
      </c>
    </row>
    <row r="43" spans="1:11" ht="31.5">
      <c r="A43" s="120"/>
      <c r="B43" s="126"/>
      <c r="C43" s="75" t="s">
        <v>220</v>
      </c>
      <c r="D43" s="48">
        <f t="shared" si="9"/>
        <v>0</v>
      </c>
      <c r="E43" s="48" t="s">
        <v>265</v>
      </c>
      <c r="F43" s="48" t="s">
        <v>265</v>
      </c>
      <c r="G43" s="48" t="s">
        <v>265</v>
      </c>
      <c r="H43" s="48">
        <f>H80+H373+H1352+H2064</f>
        <v>0</v>
      </c>
      <c r="I43" s="48">
        <v>0</v>
      </c>
      <c r="J43" s="48" t="s">
        <v>265</v>
      </c>
      <c r="K43" s="48" t="s">
        <v>265</v>
      </c>
    </row>
    <row r="44" spans="1:11" hidden="1">
      <c r="A44" s="81"/>
      <c r="B44" s="124" t="s">
        <v>272</v>
      </c>
      <c r="C44" s="38" t="s">
        <v>3</v>
      </c>
      <c r="D44" s="48">
        <f>D45+D47+D49+D50</f>
        <v>0</v>
      </c>
      <c r="E44" s="48" t="s">
        <v>265</v>
      </c>
      <c r="F44" s="48" t="s">
        <v>265</v>
      </c>
      <c r="G44" s="48" t="s">
        <v>265</v>
      </c>
      <c r="H44" s="48">
        <f>H45+H47+H49+H50</f>
        <v>0</v>
      </c>
      <c r="I44" s="48" t="e">
        <f t="shared" ref="I44:I48" si="12">H44/D44*100</f>
        <v>#DIV/0!</v>
      </c>
      <c r="J44" s="48" t="s">
        <v>265</v>
      </c>
      <c r="K44" s="48" t="s">
        <v>265</v>
      </c>
    </row>
    <row r="45" spans="1:11" hidden="1">
      <c r="A45" s="81"/>
      <c r="B45" s="125"/>
      <c r="C45" s="75" t="s">
        <v>4</v>
      </c>
      <c r="D45" s="48">
        <f>D375</f>
        <v>0</v>
      </c>
      <c r="E45" s="48">
        <f t="shared" ref="E45:F45" si="13">E375</f>
        <v>0</v>
      </c>
      <c r="F45" s="48">
        <f t="shared" si="13"/>
        <v>0</v>
      </c>
      <c r="G45" s="48">
        <f>G375</f>
        <v>0</v>
      </c>
      <c r="H45" s="48">
        <f>H375</f>
        <v>0</v>
      </c>
      <c r="I45" s="48" t="e">
        <f t="shared" si="12"/>
        <v>#DIV/0!</v>
      </c>
      <c r="J45" s="48" t="e">
        <f>G45/E45*100</f>
        <v>#DIV/0!</v>
      </c>
      <c r="K45" s="48" t="e">
        <f>G45/F45*100</f>
        <v>#DIV/0!</v>
      </c>
    </row>
    <row r="46" spans="1:11" ht="31.5" hidden="1">
      <c r="A46" s="81"/>
      <c r="B46" s="125"/>
      <c r="C46" s="75" t="s">
        <v>201</v>
      </c>
      <c r="D46" s="48">
        <f t="shared" ref="D46:H50" si="14">D376</f>
        <v>0</v>
      </c>
      <c r="E46" s="48">
        <f t="shared" si="14"/>
        <v>0</v>
      </c>
      <c r="F46" s="48">
        <f t="shared" si="14"/>
        <v>0</v>
      </c>
      <c r="G46" s="48">
        <f t="shared" si="14"/>
        <v>0</v>
      </c>
      <c r="H46" s="48">
        <f t="shared" si="14"/>
        <v>0</v>
      </c>
      <c r="I46" s="48" t="e">
        <f t="shared" si="12"/>
        <v>#DIV/0!</v>
      </c>
      <c r="J46" s="48" t="e">
        <f>G46/E46*100</f>
        <v>#DIV/0!</v>
      </c>
      <c r="K46" s="48" t="e">
        <f>G46/F46*100</f>
        <v>#DIV/0!</v>
      </c>
    </row>
    <row r="47" spans="1:11" hidden="1">
      <c r="A47" s="81"/>
      <c r="B47" s="125"/>
      <c r="C47" s="75" t="s">
        <v>218</v>
      </c>
      <c r="D47" s="48">
        <f t="shared" si="14"/>
        <v>0</v>
      </c>
      <c r="E47" s="48">
        <f t="shared" si="14"/>
        <v>0</v>
      </c>
      <c r="F47" s="48">
        <f t="shared" si="14"/>
        <v>0</v>
      </c>
      <c r="G47" s="48">
        <f t="shared" si="14"/>
        <v>0</v>
      </c>
      <c r="H47" s="48">
        <f t="shared" si="14"/>
        <v>0</v>
      </c>
      <c r="I47" s="48" t="e">
        <f t="shared" si="12"/>
        <v>#DIV/0!</v>
      </c>
      <c r="J47" s="48" t="e">
        <f>G47/E47*100</f>
        <v>#DIV/0!</v>
      </c>
      <c r="K47" s="48" t="e">
        <f>G47/F47*100</f>
        <v>#DIV/0!</v>
      </c>
    </row>
    <row r="48" spans="1:11" ht="31.5" hidden="1">
      <c r="A48" s="81"/>
      <c r="B48" s="125"/>
      <c r="C48" s="75" t="s">
        <v>202</v>
      </c>
      <c r="D48" s="48">
        <f t="shared" si="14"/>
        <v>0</v>
      </c>
      <c r="E48" s="48">
        <f t="shared" si="14"/>
        <v>0</v>
      </c>
      <c r="F48" s="48">
        <f t="shared" si="14"/>
        <v>0</v>
      </c>
      <c r="G48" s="48">
        <f t="shared" si="14"/>
        <v>0</v>
      </c>
      <c r="H48" s="48">
        <f t="shared" si="14"/>
        <v>0</v>
      </c>
      <c r="I48" s="48" t="e">
        <f t="shared" si="12"/>
        <v>#DIV/0!</v>
      </c>
      <c r="J48" s="48" t="e">
        <f>G48/E48*100</f>
        <v>#DIV/0!</v>
      </c>
      <c r="K48" s="48" t="e">
        <f>G48/F48*100</f>
        <v>#DIV/0!</v>
      </c>
    </row>
    <row r="49" spans="1:11" hidden="1">
      <c r="A49" s="81"/>
      <c r="B49" s="125"/>
      <c r="C49" s="75" t="s">
        <v>219</v>
      </c>
      <c r="D49" s="48">
        <f>D379</f>
        <v>0</v>
      </c>
      <c r="E49" s="48" t="str">
        <f>E379</f>
        <v>х</v>
      </c>
      <c r="F49" s="48" t="str">
        <f>F379</f>
        <v>х</v>
      </c>
      <c r="G49" s="48" t="str">
        <f>G379</f>
        <v>х</v>
      </c>
      <c r="H49" s="48">
        <f>H379</f>
        <v>0</v>
      </c>
      <c r="I49" s="48">
        <v>0</v>
      </c>
      <c r="J49" s="48" t="s">
        <v>265</v>
      </c>
      <c r="K49" s="48" t="s">
        <v>265</v>
      </c>
    </row>
    <row r="50" spans="1:11" ht="31.5" hidden="1">
      <c r="A50" s="81"/>
      <c r="B50" s="126"/>
      <c r="C50" s="75" t="s">
        <v>220</v>
      </c>
      <c r="D50" s="48">
        <f t="shared" si="14"/>
        <v>0</v>
      </c>
      <c r="E50" s="48" t="str">
        <f t="shared" si="14"/>
        <v>х</v>
      </c>
      <c r="F50" s="48" t="str">
        <f t="shared" si="14"/>
        <v>х</v>
      </c>
      <c r="G50" s="48" t="str">
        <f t="shared" si="14"/>
        <v>х</v>
      </c>
      <c r="H50" s="48">
        <f t="shared" si="14"/>
        <v>0</v>
      </c>
      <c r="I50" s="48">
        <v>0</v>
      </c>
      <c r="J50" s="48" t="s">
        <v>265</v>
      </c>
      <c r="K50" s="48" t="s">
        <v>265</v>
      </c>
    </row>
    <row r="51" spans="1:11" ht="21" hidden="1" customHeight="1">
      <c r="A51" s="81"/>
      <c r="B51" s="114" t="s">
        <v>293</v>
      </c>
      <c r="C51" s="38" t="s">
        <v>3</v>
      </c>
      <c r="D51" s="48">
        <f>D52+D54++D56</f>
        <v>0</v>
      </c>
      <c r="E51" s="48" t="s">
        <v>265</v>
      </c>
      <c r="F51" s="48" t="s">
        <v>265</v>
      </c>
      <c r="G51" s="48" t="s">
        <v>265</v>
      </c>
      <c r="H51" s="48">
        <f>H52+H54+H57</f>
        <v>0</v>
      </c>
      <c r="I51" s="48" t="e">
        <f t="shared" ref="I51:I52" si="15">H51/D51*100</f>
        <v>#DIV/0!</v>
      </c>
      <c r="J51" s="48" t="s">
        <v>265</v>
      </c>
      <c r="K51" s="48" t="s">
        <v>265</v>
      </c>
    </row>
    <row r="52" spans="1:11" hidden="1">
      <c r="A52" s="81"/>
      <c r="B52" s="114"/>
      <c r="C52" s="75" t="s">
        <v>4</v>
      </c>
      <c r="D52" s="48">
        <f>D382</f>
        <v>0</v>
      </c>
      <c r="E52" s="48">
        <f t="shared" ref="E52:H52" si="16">E382</f>
        <v>70000</v>
      </c>
      <c r="F52" s="48">
        <f t="shared" si="16"/>
        <v>70000</v>
      </c>
      <c r="G52" s="48">
        <f>G382</f>
        <v>0</v>
      </c>
      <c r="H52" s="48">
        <f t="shared" si="16"/>
        <v>0</v>
      </c>
      <c r="I52" s="48" t="e">
        <f t="shared" si="15"/>
        <v>#DIV/0!</v>
      </c>
      <c r="J52" s="48">
        <f>G52/E52*100</f>
        <v>0</v>
      </c>
      <c r="K52" s="48">
        <f>G52/F52*100</f>
        <v>0</v>
      </c>
    </row>
    <row r="53" spans="1:11" ht="31.5" hidden="1">
      <c r="A53" s="81"/>
      <c r="B53" s="114"/>
      <c r="C53" s="75" t="s">
        <v>201</v>
      </c>
      <c r="D53" s="48">
        <f t="shared" ref="D53:D57" si="17">D383</f>
        <v>0</v>
      </c>
      <c r="E53" s="48">
        <v>0</v>
      </c>
      <c r="F53" s="48">
        <v>0</v>
      </c>
      <c r="G53" s="48">
        <v>0</v>
      </c>
      <c r="H53" s="48">
        <v>0</v>
      </c>
      <c r="I53" s="48">
        <v>0</v>
      </c>
      <c r="J53" s="48">
        <v>0</v>
      </c>
      <c r="K53" s="48">
        <v>0</v>
      </c>
    </row>
    <row r="54" spans="1:11" hidden="1">
      <c r="A54" s="81"/>
      <c r="B54" s="114"/>
      <c r="C54" s="75" t="s">
        <v>218</v>
      </c>
      <c r="D54" s="48">
        <f t="shared" si="17"/>
        <v>0</v>
      </c>
      <c r="E54" s="48">
        <v>0</v>
      </c>
      <c r="F54" s="48">
        <v>0</v>
      </c>
      <c r="G54" s="48">
        <v>0</v>
      </c>
      <c r="H54" s="48">
        <v>0</v>
      </c>
      <c r="I54" s="48">
        <v>0</v>
      </c>
      <c r="J54" s="48">
        <v>0</v>
      </c>
      <c r="K54" s="48">
        <v>0</v>
      </c>
    </row>
    <row r="55" spans="1:11" ht="31.5" hidden="1">
      <c r="A55" s="81"/>
      <c r="B55" s="114"/>
      <c r="C55" s="75" t="s">
        <v>202</v>
      </c>
      <c r="D55" s="48">
        <f t="shared" si="17"/>
        <v>0</v>
      </c>
      <c r="E55" s="48">
        <v>0</v>
      </c>
      <c r="F55" s="48">
        <v>0</v>
      </c>
      <c r="G55" s="48">
        <v>0</v>
      </c>
      <c r="H55" s="48">
        <v>0</v>
      </c>
      <c r="I55" s="48">
        <v>0</v>
      </c>
      <c r="J55" s="48">
        <v>0</v>
      </c>
      <c r="K55" s="48">
        <v>0</v>
      </c>
    </row>
    <row r="56" spans="1:11" hidden="1">
      <c r="A56" s="81"/>
      <c r="B56" s="114"/>
      <c r="C56" s="75" t="s">
        <v>219</v>
      </c>
      <c r="D56" s="48">
        <f t="shared" si="17"/>
        <v>0</v>
      </c>
      <c r="E56" s="48" t="s">
        <v>265</v>
      </c>
      <c r="F56" s="48" t="s">
        <v>265</v>
      </c>
      <c r="G56" s="48" t="s">
        <v>265</v>
      </c>
      <c r="H56" s="48">
        <f>H79+H380+H1344</f>
        <v>0</v>
      </c>
      <c r="I56" s="48">
        <v>0</v>
      </c>
      <c r="J56" s="48" t="s">
        <v>265</v>
      </c>
      <c r="K56" s="48" t="s">
        <v>265</v>
      </c>
    </row>
    <row r="57" spans="1:11" ht="31.5" hidden="1">
      <c r="A57" s="81"/>
      <c r="B57" s="114"/>
      <c r="C57" s="75" t="s">
        <v>220</v>
      </c>
      <c r="D57" s="48">
        <f t="shared" si="17"/>
        <v>0</v>
      </c>
      <c r="E57" s="48" t="s">
        <v>265</v>
      </c>
      <c r="F57" s="48" t="s">
        <v>265</v>
      </c>
      <c r="G57" s="48" t="s">
        <v>265</v>
      </c>
      <c r="H57" s="48">
        <v>0</v>
      </c>
      <c r="I57" s="48">
        <v>0</v>
      </c>
      <c r="J57" s="48" t="s">
        <v>265</v>
      </c>
      <c r="K57" s="48" t="s">
        <v>265</v>
      </c>
    </row>
    <row r="58" spans="1:11" ht="15" hidden="1" customHeight="1">
      <c r="A58" s="81"/>
      <c r="B58" s="124" t="s">
        <v>301</v>
      </c>
      <c r="C58" s="38" t="s">
        <v>3</v>
      </c>
      <c r="D58" s="48">
        <f>D59+D61+D63+D64+D65</f>
        <v>0</v>
      </c>
      <c r="E58" s="48" t="s">
        <v>265</v>
      </c>
      <c r="F58" s="48" t="s">
        <v>265</v>
      </c>
      <c r="G58" s="48" t="s">
        <v>265</v>
      </c>
      <c r="H58" s="48">
        <f>H59+H61+H65</f>
        <v>0</v>
      </c>
      <c r="I58" s="48" t="e">
        <f t="shared" ref="I58:I66" si="18">H58/D58*100</f>
        <v>#DIV/0!</v>
      </c>
      <c r="J58" s="48" t="s">
        <v>265</v>
      </c>
      <c r="K58" s="48" t="s">
        <v>265</v>
      </c>
    </row>
    <row r="59" spans="1:11" hidden="1">
      <c r="A59" s="81"/>
      <c r="B59" s="174"/>
      <c r="C59" s="75" t="s">
        <v>4</v>
      </c>
      <c r="D59" s="48">
        <f>D389</f>
        <v>0</v>
      </c>
      <c r="E59" s="48">
        <f t="shared" ref="E59:F59" si="19">E389</f>
        <v>48500</v>
      </c>
      <c r="F59" s="48">
        <f t="shared" si="19"/>
        <v>48500</v>
      </c>
      <c r="G59" s="48">
        <f>G389</f>
        <v>0</v>
      </c>
      <c r="H59" s="48">
        <f>H389</f>
        <v>0</v>
      </c>
      <c r="I59" s="48" t="e">
        <f t="shared" si="18"/>
        <v>#DIV/0!</v>
      </c>
      <c r="J59" s="48">
        <f t="shared" ref="J59" si="20">G59/E59*100</f>
        <v>0</v>
      </c>
      <c r="K59" s="48">
        <f t="shared" ref="K59" si="21">G59/F59*100</f>
        <v>0</v>
      </c>
    </row>
    <row r="60" spans="1:11" ht="31.5" hidden="1">
      <c r="A60" s="81"/>
      <c r="B60" s="174"/>
      <c r="C60" s="75" t="s">
        <v>201</v>
      </c>
      <c r="D60" s="48">
        <f t="shared" ref="D60:H65" si="22">D390</f>
        <v>0</v>
      </c>
      <c r="E60" s="48">
        <f t="shared" si="22"/>
        <v>0</v>
      </c>
      <c r="F60" s="48">
        <f t="shared" si="22"/>
        <v>0</v>
      </c>
      <c r="G60" s="48">
        <f t="shared" si="22"/>
        <v>0</v>
      </c>
      <c r="H60" s="48">
        <f t="shared" si="22"/>
        <v>0</v>
      </c>
      <c r="I60" s="48">
        <v>0</v>
      </c>
      <c r="J60" s="48">
        <v>0</v>
      </c>
      <c r="K60" s="48">
        <v>0</v>
      </c>
    </row>
    <row r="61" spans="1:11" hidden="1">
      <c r="A61" s="81"/>
      <c r="B61" s="174"/>
      <c r="C61" s="75" t="s">
        <v>218</v>
      </c>
      <c r="D61" s="48">
        <f t="shared" si="22"/>
        <v>0</v>
      </c>
      <c r="E61" s="48">
        <f t="shared" si="22"/>
        <v>0</v>
      </c>
      <c r="F61" s="48">
        <f t="shared" si="22"/>
        <v>0</v>
      </c>
      <c r="G61" s="48">
        <f t="shared" si="22"/>
        <v>0</v>
      </c>
      <c r="H61" s="48">
        <f t="shared" si="22"/>
        <v>0</v>
      </c>
      <c r="I61" s="48">
        <v>0</v>
      </c>
      <c r="J61" s="48">
        <v>0</v>
      </c>
      <c r="K61" s="48">
        <v>0</v>
      </c>
    </row>
    <row r="62" spans="1:11" ht="31.5" hidden="1">
      <c r="A62" s="81"/>
      <c r="B62" s="174"/>
      <c r="C62" s="75" t="s">
        <v>202</v>
      </c>
      <c r="D62" s="48">
        <f t="shared" si="22"/>
        <v>0</v>
      </c>
      <c r="E62" s="48">
        <f t="shared" si="22"/>
        <v>0</v>
      </c>
      <c r="F62" s="48">
        <f t="shared" si="22"/>
        <v>0</v>
      </c>
      <c r="G62" s="48">
        <f t="shared" si="22"/>
        <v>0</v>
      </c>
      <c r="H62" s="48">
        <f t="shared" si="22"/>
        <v>0</v>
      </c>
      <c r="I62" s="48">
        <v>0</v>
      </c>
      <c r="J62" s="48">
        <v>0</v>
      </c>
      <c r="K62" s="48">
        <v>0</v>
      </c>
    </row>
    <row r="63" spans="1:11" hidden="1">
      <c r="A63" s="81"/>
      <c r="B63" s="174"/>
      <c r="C63" s="75" t="s">
        <v>219</v>
      </c>
      <c r="D63" s="48">
        <f t="shared" si="22"/>
        <v>0</v>
      </c>
      <c r="E63" s="48" t="str">
        <f>E393</f>
        <v>х</v>
      </c>
      <c r="F63" s="48" t="str">
        <f>F393</f>
        <v>х</v>
      </c>
      <c r="G63" s="48">
        <v>0</v>
      </c>
      <c r="H63" s="48">
        <v>0</v>
      </c>
      <c r="I63" s="48">
        <v>0</v>
      </c>
      <c r="J63" s="48" t="s">
        <v>265</v>
      </c>
      <c r="K63" s="48" t="s">
        <v>265</v>
      </c>
    </row>
    <row r="64" spans="1:11" ht="31.5" hidden="1">
      <c r="A64" s="81"/>
      <c r="B64" s="174"/>
      <c r="C64" s="75" t="s">
        <v>220</v>
      </c>
      <c r="D64" s="48">
        <f t="shared" si="22"/>
        <v>0</v>
      </c>
      <c r="E64" s="48" t="str">
        <f>E394</f>
        <v>х</v>
      </c>
      <c r="F64" s="48" t="str">
        <f>F394</f>
        <v>х</v>
      </c>
      <c r="G64" s="48">
        <v>0</v>
      </c>
      <c r="H64" s="48">
        <v>0</v>
      </c>
      <c r="I64" s="48">
        <v>0</v>
      </c>
      <c r="J64" s="48" t="s">
        <v>265</v>
      </c>
      <c r="K64" s="48" t="s">
        <v>265</v>
      </c>
    </row>
    <row r="65" spans="1:13" ht="63" hidden="1">
      <c r="A65" s="82"/>
      <c r="B65" s="175"/>
      <c r="C65" s="75" t="s">
        <v>212</v>
      </c>
      <c r="D65" s="48">
        <f t="shared" si="22"/>
        <v>0</v>
      </c>
      <c r="E65" s="48">
        <f t="shared" si="22"/>
        <v>0</v>
      </c>
      <c r="F65" s="48">
        <f t="shared" si="22"/>
        <v>0</v>
      </c>
      <c r="G65" s="48">
        <f t="shared" si="22"/>
        <v>0</v>
      </c>
      <c r="H65" s="48">
        <f t="shared" si="22"/>
        <v>0</v>
      </c>
      <c r="I65" s="48" t="e">
        <f t="shared" si="18"/>
        <v>#DIV/0!</v>
      </c>
      <c r="J65" s="48" t="e">
        <f t="shared" ref="J65" si="23">G65/E65*100</f>
        <v>#DIV/0!</v>
      </c>
      <c r="K65" s="48" t="e">
        <f t="shared" ref="K65" si="24">G65/F65*100</f>
        <v>#DIV/0!</v>
      </c>
      <c r="L65" s="9"/>
    </row>
    <row r="66" spans="1:13">
      <c r="A66" s="127" t="s">
        <v>6</v>
      </c>
      <c r="B66" s="124" t="s">
        <v>5</v>
      </c>
      <c r="C66" s="54" t="s">
        <v>3</v>
      </c>
      <c r="D66" s="48">
        <f>D67+D69+D71+D72</f>
        <v>7919156.2999999998</v>
      </c>
      <c r="E66" s="48" t="s">
        <v>265</v>
      </c>
      <c r="F66" s="48" t="s">
        <v>265</v>
      </c>
      <c r="G66" s="48" t="s">
        <v>265</v>
      </c>
      <c r="H66" s="48">
        <f>H67+H69+H71+H72</f>
        <v>1201104.8</v>
      </c>
      <c r="I66" s="48">
        <f t="shared" si="18"/>
        <v>15.167080361830971</v>
      </c>
      <c r="J66" s="48" t="s">
        <v>265</v>
      </c>
      <c r="K66" s="48" t="s">
        <v>265</v>
      </c>
      <c r="L66" s="3"/>
    </row>
    <row r="67" spans="1:13">
      <c r="A67" s="127"/>
      <c r="B67" s="125"/>
      <c r="C67" s="75" t="s">
        <v>4</v>
      </c>
      <c r="D67" s="48">
        <f t="shared" ref="D67:F68" si="25">D75+D175+D203+D224+D245+D287+D322+D336</f>
        <v>6923469.2999999998</v>
      </c>
      <c r="E67" s="48">
        <f t="shared" si="25"/>
        <v>6948707.4000000004</v>
      </c>
      <c r="F67" s="48">
        <f t="shared" si="25"/>
        <v>6987179.9000000004</v>
      </c>
      <c r="G67" s="48">
        <f t="shared" ref="G67:H67" si="26">G75+G175+G203+G224+G245+G287+G322+G336</f>
        <v>1201104.8</v>
      </c>
      <c r="H67" s="48">
        <f t="shared" si="26"/>
        <v>1201104.8</v>
      </c>
      <c r="I67" s="48">
        <f t="shared" ref="I67:I70" si="27">H67/D67*100</f>
        <v>17.34830831126817</v>
      </c>
      <c r="J67" s="48">
        <f>G67/E67*100</f>
        <v>17.285298270006301</v>
      </c>
      <c r="K67" s="48">
        <f>G67/F67*100</f>
        <v>17.190122727482656</v>
      </c>
      <c r="L67" s="3"/>
      <c r="M67" s="7"/>
    </row>
    <row r="68" spans="1:13" ht="31.5">
      <c r="A68" s="127"/>
      <c r="B68" s="125"/>
      <c r="C68" s="75" t="s">
        <v>201</v>
      </c>
      <c r="D68" s="48">
        <f t="shared" si="25"/>
        <v>20314.5</v>
      </c>
      <c r="E68" s="48">
        <f t="shared" si="25"/>
        <v>20320.099999999999</v>
      </c>
      <c r="F68" s="48">
        <f t="shared" si="25"/>
        <v>20320.099999999999</v>
      </c>
      <c r="G68" s="48">
        <f t="shared" ref="G68:H70" si="28">G76+G176+G204+G225+G246+G288+G323</f>
        <v>0</v>
      </c>
      <c r="H68" s="48">
        <f t="shared" si="28"/>
        <v>0</v>
      </c>
      <c r="I68" s="48">
        <f t="shared" si="27"/>
        <v>0</v>
      </c>
      <c r="J68" s="48">
        <f>G68/E68*100</f>
        <v>0</v>
      </c>
      <c r="K68" s="48">
        <f>G68/F68*100</f>
        <v>0</v>
      </c>
      <c r="L68" s="30"/>
      <c r="M68" s="7"/>
    </row>
    <row r="69" spans="1:13">
      <c r="A69" s="127"/>
      <c r="B69" s="125"/>
      <c r="C69" s="75" t="s">
        <v>218</v>
      </c>
      <c r="D69" s="48">
        <f>D77+D177+D205+D226+D247+D289+D324+D338</f>
        <v>995687</v>
      </c>
      <c r="E69" s="48">
        <f>E77+E177+E205+E226+E247+E289+E324</f>
        <v>995687</v>
      </c>
      <c r="F69" s="48">
        <f>F77+F177+F205+F226+F247+F289+F324</f>
        <v>995687</v>
      </c>
      <c r="G69" s="48">
        <f t="shared" si="28"/>
        <v>0</v>
      </c>
      <c r="H69" s="48">
        <f t="shared" si="28"/>
        <v>0</v>
      </c>
      <c r="I69" s="48">
        <f t="shared" si="27"/>
        <v>0</v>
      </c>
      <c r="J69" s="48">
        <f>G69/E69*100</f>
        <v>0</v>
      </c>
      <c r="K69" s="48">
        <f>G69/F69*100</f>
        <v>0</v>
      </c>
      <c r="L69" s="3"/>
    </row>
    <row r="70" spans="1:13" ht="31.5">
      <c r="A70" s="127"/>
      <c r="B70" s="125"/>
      <c r="C70" s="75" t="s">
        <v>202</v>
      </c>
      <c r="D70" s="48">
        <f>D78+D178+D206+D227+D248+D290+D325+D339</f>
        <v>995687</v>
      </c>
      <c r="E70" s="48">
        <f>E78+E178+E206+E227+E248+E290+E325</f>
        <v>995687</v>
      </c>
      <c r="F70" s="48">
        <f>F78+F178+F206+F227+F248+F290+F325</f>
        <v>995687</v>
      </c>
      <c r="G70" s="48">
        <f t="shared" si="28"/>
        <v>0</v>
      </c>
      <c r="H70" s="48">
        <f t="shared" si="28"/>
        <v>0</v>
      </c>
      <c r="I70" s="48">
        <f t="shared" si="27"/>
        <v>0</v>
      </c>
      <c r="J70" s="48">
        <f>G70/E70*100</f>
        <v>0</v>
      </c>
      <c r="K70" s="48">
        <f>G70/F70*100</f>
        <v>0</v>
      </c>
      <c r="L70" s="3"/>
    </row>
    <row r="71" spans="1:13">
      <c r="A71" s="127"/>
      <c r="B71" s="125"/>
      <c r="C71" s="75" t="s">
        <v>219</v>
      </c>
      <c r="D71" s="48">
        <f>D79+D179+D207+D228+D249+D291+D326+D340</f>
        <v>0</v>
      </c>
      <c r="E71" s="48" t="s">
        <v>265</v>
      </c>
      <c r="F71" s="48" t="s">
        <v>265</v>
      </c>
      <c r="G71" s="48" t="s">
        <v>265</v>
      </c>
      <c r="H71" s="48">
        <f>H79+H179+H207+H228+H249+H291+H326</f>
        <v>0</v>
      </c>
      <c r="I71" s="48">
        <v>0</v>
      </c>
      <c r="J71" s="48" t="s">
        <v>265</v>
      </c>
      <c r="K71" s="48" t="s">
        <v>265</v>
      </c>
      <c r="L71" s="3"/>
    </row>
    <row r="72" spans="1:13" ht="31.5">
      <c r="A72" s="127"/>
      <c r="B72" s="126"/>
      <c r="C72" s="75" t="s">
        <v>220</v>
      </c>
      <c r="D72" s="48">
        <f>D80+D180+D208+D229+D250+D292+D327+D341</f>
        <v>0</v>
      </c>
      <c r="E72" s="48" t="s">
        <v>265</v>
      </c>
      <c r="F72" s="48" t="s">
        <v>265</v>
      </c>
      <c r="G72" s="48" t="s">
        <v>265</v>
      </c>
      <c r="H72" s="48">
        <f>H80+H180+H208+H229+H250+H292+H327</f>
        <v>0</v>
      </c>
      <c r="I72" s="48">
        <v>0</v>
      </c>
      <c r="J72" s="48" t="s">
        <v>265</v>
      </c>
      <c r="K72" s="48" t="s">
        <v>265</v>
      </c>
      <c r="L72" s="3"/>
    </row>
    <row r="73" spans="1:13">
      <c r="A73" s="127"/>
      <c r="B73" s="160" t="s">
        <v>44</v>
      </c>
      <c r="C73" s="161"/>
      <c r="D73" s="55"/>
      <c r="E73" s="55"/>
      <c r="F73" s="55"/>
      <c r="G73" s="56"/>
      <c r="H73" s="105"/>
      <c r="I73" s="56"/>
      <c r="J73" s="56"/>
      <c r="K73" s="56"/>
      <c r="L73" s="4"/>
    </row>
    <row r="74" spans="1:13">
      <c r="A74" s="127"/>
      <c r="B74" s="170"/>
      <c r="C74" s="54" t="s">
        <v>3</v>
      </c>
      <c r="D74" s="57">
        <f>D75+D77+D79+D80</f>
        <v>1016001.5</v>
      </c>
      <c r="E74" s="57" t="s">
        <v>265</v>
      </c>
      <c r="F74" s="57" t="s">
        <v>265</v>
      </c>
      <c r="G74" s="57" t="s">
        <v>265</v>
      </c>
      <c r="H74" s="48">
        <f>H75+H77+H79+H80</f>
        <v>0</v>
      </c>
      <c r="I74" s="57">
        <f>H74/D74*100</f>
        <v>0</v>
      </c>
      <c r="J74" s="57" t="s">
        <v>265</v>
      </c>
      <c r="K74" s="57" t="s">
        <v>265</v>
      </c>
      <c r="L74" s="10"/>
    </row>
    <row r="75" spans="1:13">
      <c r="A75" s="127"/>
      <c r="B75" s="171"/>
      <c r="C75" s="75" t="s">
        <v>4</v>
      </c>
      <c r="D75" s="57">
        <f t="shared" ref="D75:H78" si="29">D83+D153</f>
        <v>20314.5</v>
      </c>
      <c r="E75" s="57">
        <f t="shared" si="29"/>
        <v>20320.099999999999</v>
      </c>
      <c r="F75" s="57">
        <f t="shared" si="29"/>
        <v>20320.099999999999</v>
      </c>
      <c r="G75" s="57">
        <f t="shared" si="29"/>
        <v>0</v>
      </c>
      <c r="H75" s="48">
        <f t="shared" si="29"/>
        <v>0</v>
      </c>
      <c r="I75" s="57">
        <f t="shared" ref="I75:I78" si="30">H75/D75*100</f>
        <v>0</v>
      </c>
      <c r="J75" s="57">
        <f>G75/E75*100</f>
        <v>0</v>
      </c>
      <c r="K75" s="57">
        <f>G75/F75*100</f>
        <v>0</v>
      </c>
      <c r="L75" s="10"/>
    </row>
    <row r="76" spans="1:13" ht="31.5">
      <c r="A76" s="127"/>
      <c r="B76" s="171"/>
      <c r="C76" s="75" t="s">
        <v>201</v>
      </c>
      <c r="D76" s="57">
        <f t="shared" si="29"/>
        <v>20314.5</v>
      </c>
      <c r="E76" s="57">
        <f t="shared" si="29"/>
        <v>20320.099999999999</v>
      </c>
      <c r="F76" s="57">
        <f t="shared" si="29"/>
        <v>20320.099999999999</v>
      </c>
      <c r="G76" s="57">
        <f t="shared" si="29"/>
        <v>0</v>
      </c>
      <c r="H76" s="48">
        <f t="shared" si="29"/>
        <v>0</v>
      </c>
      <c r="I76" s="57">
        <f t="shared" si="30"/>
        <v>0</v>
      </c>
      <c r="J76" s="57">
        <f>G76/E76*100</f>
        <v>0</v>
      </c>
      <c r="K76" s="57">
        <f>G76/F76*100</f>
        <v>0</v>
      </c>
      <c r="L76" s="10"/>
    </row>
    <row r="77" spans="1:13">
      <c r="A77" s="127"/>
      <c r="B77" s="171"/>
      <c r="C77" s="75" t="s">
        <v>218</v>
      </c>
      <c r="D77" s="57">
        <f t="shared" si="29"/>
        <v>995687</v>
      </c>
      <c r="E77" s="57">
        <f t="shared" si="29"/>
        <v>995687</v>
      </c>
      <c r="F77" s="57">
        <f t="shared" si="29"/>
        <v>995687</v>
      </c>
      <c r="G77" s="57">
        <f t="shared" si="29"/>
        <v>0</v>
      </c>
      <c r="H77" s="48">
        <f t="shared" si="29"/>
        <v>0</v>
      </c>
      <c r="I77" s="57">
        <f t="shared" si="30"/>
        <v>0</v>
      </c>
      <c r="J77" s="57">
        <f>G77/E77*100</f>
        <v>0</v>
      </c>
      <c r="K77" s="57">
        <f>G77/F77*100</f>
        <v>0</v>
      </c>
      <c r="L77" s="10"/>
    </row>
    <row r="78" spans="1:13" ht="31.5">
      <c r="A78" s="127"/>
      <c r="B78" s="171"/>
      <c r="C78" s="75" t="s">
        <v>202</v>
      </c>
      <c r="D78" s="57">
        <f t="shared" si="29"/>
        <v>995687</v>
      </c>
      <c r="E78" s="57">
        <f t="shared" si="29"/>
        <v>995687</v>
      </c>
      <c r="F78" s="57">
        <f t="shared" si="29"/>
        <v>995687</v>
      </c>
      <c r="G78" s="57">
        <f t="shared" si="29"/>
        <v>0</v>
      </c>
      <c r="H78" s="48">
        <f t="shared" si="29"/>
        <v>0</v>
      </c>
      <c r="I78" s="57">
        <f t="shared" si="30"/>
        <v>0</v>
      </c>
      <c r="J78" s="57">
        <f>G78/E78*100</f>
        <v>0</v>
      </c>
      <c r="K78" s="57">
        <f>G78/F78*100</f>
        <v>0</v>
      </c>
      <c r="L78" s="10"/>
    </row>
    <row r="79" spans="1:13">
      <c r="A79" s="127"/>
      <c r="B79" s="171"/>
      <c r="C79" s="75" t="s">
        <v>219</v>
      </c>
      <c r="D79" s="57">
        <f>D87+D157</f>
        <v>0</v>
      </c>
      <c r="E79" s="57" t="s">
        <v>265</v>
      </c>
      <c r="F79" s="57" t="s">
        <v>265</v>
      </c>
      <c r="G79" s="57" t="s">
        <v>265</v>
      </c>
      <c r="H79" s="48">
        <f>H87+H157</f>
        <v>0</v>
      </c>
      <c r="I79" s="57">
        <v>0</v>
      </c>
      <c r="J79" s="57" t="s">
        <v>265</v>
      </c>
      <c r="K79" s="57" t="s">
        <v>265</v>
      </c>
      <c r="L79" s="10"/>
    </row>
    <row r="80" spans="1:13" ht="31.5">
      <c r="A80" s="127"/>
      <c r="B80" s="172"/>
      <c r="C80" s="75" t="s">
        <v>220</v>
      </c>
      <c r="D80" s="57">
        <f>D88+D158</f>
        <v>0</v>
      </c>
      <c r="E80" s="57" t="s">
        <v>265</v>
      </c>
      <c r="F80" s="57" t="s">
        <v>265</v>
      </c>
      <c r="G80" s="57" t="s">
        <v>265</v>
      </c>
      <c r="H80" s="48">
        <f>H88+H158</f>
        <v>0</v>
      </c>
      <c r="I80" s="57">
        <v>0</v>
      </c>
      <c r="J80" s="57" t="s">
        <v>265</v>
      </c>
      <c r="K80" s="57" t="s">
        <v>265</v>
      </c>
      <c r="L80" s="10"/>
    </row>
    <row r="81" spans="1:13">
      <c r="A81" s="176" t="s">
        <v>65</v>
      </c>
      <c r="B81" s="176"/>
      <c r="C81" s="176"/>
      <c r="D81" s="176"/>
      <c r="E81" s="176"/>
      <c r="F81" s="176"/>
      <c r="G81" s="176"/>
      <c r="H81" s="176"/>
      <c r="I81" s="176"/>
      <c r="J81" s="176"/>
      <c r="K81" s="176"/>
      <c r="L81" s="2"/>
    </row>
    <row r="82" spans="1:13">
      <c r="A82" s="127" t="s">
        <v>323</v>
      </c>
      <c r="B82" s="124" t="s">
        <v>195</v>
      </c>
      <c r="C82" s="54" t="s">
        <v>3</v>
      </c>
      <c r="D82" s="57">
        <f>D83+D85+D87+D88</f>
        <v>1016001.5</v>
      </c>
      <c r="E82" s="57" t="s">
        <v>265</v>
      </c>
      <c r="F82" s="57" t="s">
        <v>265</v>
      </c>
      <c r="G82" s="57" t="s">
        <v>265</v>
      </c>
      <c r="H82" s="48">
        <f>H83+H85+H87+H88</f>
        <v>0</v>
      </c>
      <c r="I82" s="57">
        <f>H82/D82*100</f>
        <v>0</v>
      </c>
      <c r="J82" s="57" t="s">
        <v>265</v>
      </c>
      <c r="K82" s="57" t="s">
        <v>265</v>
      </c>
      <c r="L82" s="10"/>
      <c r="M82" s="7"/>
    </row>
    <row r="83" spans="1:13">
      <c r="A83" s="127"/>
      <c r="B83" s="125"/>
      <c r="C83" s="75" t="s">
        <v>4</v>
      </c>
      <c r="D83" s="57">
        <f t="shared" ref="D83:H84" si="31">D90+D104+D111+D118+D146</f>
        <v>20314.5</v>
      </c>
      <c r="E83" s="57">
        <f t="shared" si="31"/>
        <v>20320.099999999999</v>
      </c>
      <c r="F83" s="57">
        <f t="shared" si="31"/>
        <v>20320.099999999999</v>
      </c>
      <c r="G83" s="57">
        <f t="shared" si="31"/>
        <v>0</v>
      </c>
      <c r="H83" s="57">
        <f t="shared" si="31"/>
        <v>0</v>
      </c>
      <c r="I83" s="57">
        <f t="shared" ref="I83:I146" si="32">H83/D83*100</f>
        <v>0</v>
      </c>
      <c r="J83" s="57">
        <f>G83/E83*100</f>
        <v>0</v>
      </c>
      <c r="K83" s="57">
        <f>G83/F83*100</f>
        <v>0</v>
      </c>
      <c r="L83" s="10"/>
    </row>
    <row r="84" spans="1:13" ht="31.5">
      <c r="A84" s="127"/>
      <c r="B84" s="125"/>
      <c r="C84" s="75" t="s">
        <v>201</v>
      </c>
      <c r="D84" s="57">
        <f t="shared" si="31"/>
        <v>20314.5</v>
      </c>
      <c r="E84" s="57">
        <f t="shared" si="31"/>
        <v>20320.099999999999</v>
      </c>
      <c r="F84" s="57">
        <f t="shared" si="31"/>
        <v>20320.099999999999</v>
      </c>
      <c r="G84" s="57">
        <f t="shared" si="31"/>
        <v>0</v>
      </c>
      <c r="H84" s="57">
        <f t="shared" si="31"/>
        <v>0</v>
      </c>
      <c r="I84" s="57">
        <f t="shared" si="32"/>
        <v>0</v>
      </c>
      <c r="J84" s="57">
        <f t="shared" ref="J84:J147" si="33">G84/E84*100</f>
        <v>0</v>
      </c>
      <c r="K84" s="57">
        <f t="shared" ref="K84:K147" si="34">G84/F84*100</f>
        <v>0</v>
      </c>
      <c r="L84" s="10"/>
    </row>
    <row r="85" spans="1:13">
      <c r="A85" s="127"/>
      <c r="B85" s="125"/>
      <c r="C85" s="75" t="s">
        <v>218</v>
      </c>
      <c r="D85" s="57">
        <f t="shared" ref="D85:H86" si="35">D92+D106+D113+D120+D148</f>
        <v>995687</v>
      </c>
      <c r="E85" s="57">
        <f t="shared" si="35"/>
        <v>995687</v>
      </c>
      <c r="F85" s="57">
        <f t="shared" si="35"/>
        <v>995687</v>
      </c>
      <c r="G85" s="57">
        <f t="shared" si="35"/>
        <v>0</v>
      </c>
      <c r="H85" s="57">
        <f t="shared" si="35"/>
        <v>0</v>
      </c>
      <c r="I85" s="57">
        <f t="shared" si="32"/>
        <v>0</v>
      </c>
      <c r="J85" s="57">
        <f t="shared" si="33"/>
        <v>0</v>
      </c>
      <c r="K85" s="57">
        <f t="shared" si="34"/>
        <v>0</v>
      </c>
      <c r="L85" s="10"/>
    </row>
    <row r="86" spans="1:13" ht="31.5">
      <c r="A86" s="127"/>
      <c r="B86" s="125"/>
      <c r="C86" s="75" t="s">
        <v>202</v>
      </c>
      <c r="D86" s="57">
        <f t="shared" si="35"/>
        <v>995687</v>
      </c>
      <c r="E86" s="57">
        <f t="shared" si="35"/>
        <v>995687</v>
      </c>
      <c r="F86" s="57">
        <f t="shared" si="35"/>
        <v>995687</v>
      </c>
      <c r="G86" s="57">
        <f t="shared" si="35"/>
        <v>0</v>
      </c>
      <c r="H86" s="57">
        <f t="shared" si="35"/>
        <v>0</v>
      </c>
      <c r="I86" s="57">
        <f t="shared" si="32"/>
        <v>0</v>
      </c>
      <c r="J86" s="57">
        <f t="shared" si="33"/>
        <v>0</v>
      </c>
      <c r="K86" s="57">
        <f t="shared" si="34"/>
        <v>0</v>
      </c>
      <c r="L86" s="10"/>
    </row>
    <row r="87" spans="1:13">
      <c r="A87" s="127"/>
      <c r="B87" s="125"/>
      <c r="C87" s="75" t="s">
        <v>219</v>
      </c>
      <c r="D87" s="57">
        <f>SUM(D94+D101+D122+D129+D136+D143+D150)</f>
        <v>0</v>
      </c>
      <c r="E87" s="57" t="s">
        <v>265</v>
      </c>
      <c r="F87" s="57" t="s">
        <v>265</v>
      </c>
      <c r="G87" s="57" t="s">
        <v>265</v>
      </c>
      <c r="H87" s="48">
        <f>H95+H165</f>
        <v>0</v>
      </c>
      <c r="I87" s="57">
        <v>0</v>
      </c>
      <c r="J87" s="57" t="s">
        <v>265</v>
      </c>
      <c r="K87" s="57" t="s">
        <v>265</v>
      </c>
      <c r="L87" s="10"/>
    </row>
    <row r="88" spans="1:13" ht="31.5">
      <c r="A88" s="127"/>
      <c r="B88" s="126"/>
      <c r="C88" s="75" t="s">
        <v>220</v>
      </c>
      <c r="D88" s="57">
        <f>SUM(D95+D102+D123+D130+D137+D144+D151)</f>
        <v>0</v>
      </c>
      <c r="E88" s="57" t="s">
        <v>265</v>
      </c>
      <c r="F88" s="57" t="s">
        <v>265</v>
      </c>
      <c r="G88" s="57" t="s">
        <v>265</v>
      </c>
      <c r="H88" s="48">
        <v>0</v>
      </c>
      <c r="I88" s="57">
        <v>0</v>
      </c>
      <c r="J88" s="57" t="s">
        <v>265</v>
      </c>
      <c r="K88" s="57" t="s">
        <v>265</v>
      </c>
      <c r="L88" s="10"/>
    </row>
    <row r="89" spans="1:13">
      <c r="A89" s="127" t="s">
        <v>300</v>
      </c>
      <c r="B89" s="124" t="s">
        <v>195</v>
      </c>
      <c r="C89" s="54" t="s">
        <v>3</v>
      </c>
      <c r="D89" s="57">
        <f>(D90+D92+D94+D95)</f>
        <v>1014150.5</v>
      </c>
      <c r="E89" s="57" t="s">
        <v>265</v>
      </c>
      <c r="F89" s="57" t="s">
        <v>265</v>
      </c>
      <c r="G89" s="57" t="s">
        <v>265</v>
      </c>
      <c r="H89" s="48">
        <f>H90+H92+H94+H95</f>
        <v>0</v>
      </c>
      <c r="I89" s="57">
        <f t="shared" si="32"/>
        <v>0</v>
      </c>
      <c r="J89" s="57" t="s">
        <v>265</v>
      </c>
      <c r="K89" s="57" t="s">
        <v>265</v>
      </c>
      <c r="L89" s="10"/>
    </row>
    <row r="90" spans="1:13">
      <c r="A90" s="127"/>
      <c r="B90" s="125"/>
      <c r="C90" s="75" t="s">
        <v>4</v>
      </c>
      <c r="D90" s="57">
        <v>20277.5</v>
      </c>
      <c r="E90" s="57">
        <v>20283.099999999999</v>
      </c>
      <c r="F90" s="57">
        <v>20283.099999999999</v>
      </c>
      <c r="G90" s="57">
        <f>G97+G104+G111</f>
        <v>0</v>
      </c>
      <c r="H90" s="57">
        <f t="shared" ref="H90" si="36">H97+H104+H111</f>
        <v>0</v>
      </c>
      <c r="I90" s="57">
        <f t="shared" si="32"/>
        <v>0</v>
      </c>
      <c r="J90" s="57">
        <f t="shared" si="33"/>
        <v>0</v>
      </c>
      <c r="K90" s="57">
        <f t="shared" si="34"/>
        <v>0</v>
      </c>
      <c r="L90" s="10"/>
    </row>
    <row r="91" spans="1:13" ht="31.5">
      <c r="A91" s="127"/>
      <c r="B91" s="125"/>
      <c r="C91" s="75" t="s">
        <v>201</v>
      </c>
      <c r="D91" s="57">
        <v>20277.5</v>
      </c>
      <c r="E91" s="57">
        <v>20283.099999999999</v>
      </c>
      <c r="F91" s="57">
        <v>20283.099999999999</v>
      </c>
      <c r="G91" s="57">
        <f t="shared" ref="G91:H91" si="37">G98+G105+G112</f>
        <v>0</v>
      </c>
      <c r="H91" s="57">
        <f t="shared" si="37"/>
        <v>0</v>
      </c>
      <c r="I91" s="57">
        <f t="shared" si="32"/>
        <v>0</v>
      </c>
      <c r="J91" s="57">
        <f t="shared" si="33"/>
        <v>0</v>
      </c>
      <c r="K91" s="57">
        <f t="shared" si="34"/>
        <v>0</v>
      </c>
      <c r="L91" s="10"/>
    </row>
    <row r="92" spans="1:13">
      <c r="A92" s="127"/>
      <c r="B92" s="125"/>
      <c r="C92" s="75" t="s">
        <v>218</v>
      </c>
      <c r="D92" s="57">
        <v>993873</v>
      </c>
      <c r="E92" s="57">
        <v>993873</v>
      </c>
      <c r="F92" s="57">
        <v>993873</v>
      </c>
      <c r="G92" s="57">
        <f t="shared" ref="G92:H93" si="38">G99+G106+G113</f>
        <v>0</v>
      </c>
      <c r="H92" s="57">
        <f t="shared" si="38"/>
        <v>0</v>
      </c>
      <c r="I92" s="57">
        <f t="shared" si="32"/>
        <v>0</v>
      </c>
      <c r="J92" s="57">
        <f t="shared" si="33"/>
        <v>0</v>
      </c>
      <c r="K92" s="57">
        <f t="shared" si="34"/>
        <v>0</v>
      </c>
      <c r="L92" s="10"/>
    </row>
    <row r="93" spans="1:13" ht="31.5">
      <c r="A93" s="127"/>
      <c r="B93" s="125"/>
      <c r="C93" s="75" t="s">
        <v>202</v>
      </c>
      <c r="D93" s="57">
        <v>993873</v>
      </c>
      <c r="E93" s="57">
        <v>993873</v>
      </c>
      <c r="F93" s="57">
        <v>993873</v>
      </c>
      <c r="G93" s="57">
        <f t="shared" si="38"/>
        <v>0</v>
      </c>
      <c r="H93" s="57">
        <f t="shared" si="38"/>
        <v>0</v>
      </c>
      <c r="I93" s="57">
        <f t="shared" si="32"/>
        <v>0</v>
      </c>
      <c r="J93" s="57">
        <f t="shared" si="33"/>
        <v>0</v>
      </c>
      <c r="K93" s="57">
        <f t="shared" si="34"/>
        <v>0</v>
      </c>
      <c r="L93" s="10"/>
    </row>
    <row r="94" spans="1:13">
      <c r="A94" s="127"/>
      <c r="B94" s="125"/>
      <c r="C94" s="75" t="s">
        <v>219</v>
      </c>
      <c r="D94" s="57">
        <v>0</v>
      </c>
      <c r="E94" s="57" t="s">
        <v>265</v>
      </c>
      <c r="F94" s="57" t="s">
        <v>265</v>
      </c>
      <c r="G94" s="57" t="s">
        <v>265</v>
      </c>
      <c r="H94" s="48">
        <v>0</v>
      </c>
      <c r="I94" s="57">
        <v>0</v>
      </c>
      <c r="J94" s="57" t="s">
        <v>265</v>
      </c>
      <c r="K94" s="57" t="s">
        <v>265</v>
      </c>
      <c r="L94" s="10"/>
    </row>
    <row r="95" spans="1:13" ht="31.5">
      <c r="A95" s="127"/>
      <c r="B95" s="126"/>
      <c r="C95" s="75" t="s">
        <v>220</v>
      </c>
      <c r="D95" s="57">
        <v>0</v>
      </c>
      <c r="E95" s="57" t="s">
        <v>265</v>
      </c>
      <c r="F95" s="57" t="s">
        <v>265</v>
      </c>
      <c r="G95" s="57" t="s">
        <v>265</v>
      </c>
      <c r="H95" s="48">
        <v>0</v>
      </c>
      <c r="I95" s="57">
        <v>0</v>
      </c>
      <c r="J95" s="57" t="s">
        <v>265</v>
      </c>
      <c r="K95" s="57" t="s">
        <v>265</v>
      </c>
      <c r="L95" s="10"/>
    </row>
    <row r="96" spans="1:13" hidden="1">
      <c r="A96" s="127" t="s">
        <v>320</v>
      </c>
      <c r="B96" s="124" t="s">
        <v>195</v>
      </c>
      <c r="C96" s="54" t="s">
        <v>3</v>
      </c>
      <c r="D96" s="57">
        <f>(D97+D99+D101+D102)</f>
        <v>0</v>
      </c>
      <c r="E96" s="57" t="s">
        <v>265</v>
      </c>
      <c r="F96" s="57" t="s">
        <v>265</v>
      </c>
      <c r="G96" s="57" t="s">
        <v>265</v>
      </c>
      <c r="H96" s="48">
        <f>(H97+H99+H101+H102)</f>
        <v>0</v>
      </c>
      <c r="I96" s="57" t="e">
        <f t="shared" si="32"/>
        <v>#DIV/0!</v>
      </c>
      <c r="J96" s="57" t="s">
        <v>265</v>
      </c>
      <c r="K96" s="57" t="s">
        <v>265</v>
      </c>
      <c r="L96" s="10"/>
    </row>
    <row r="97" spans="1:12" hidden="1">
      <c r="A97" s="127"/>
      <c r="B97" s="125"/>
      <c r="C97" s="75" t="s">
        <v>4</v>
      </c>
      <c r="D97" s="57">
        <v>0</v>
      </c>
      <c r="E97" s="57">
        <v>0</v>
      </c>
      <c r="F97" s="57">
        <v>0</v>
      </c>
      <c r="G97" s="57">
        <v>0</v>
      </c>
      <c r="H97" s="57">
        <v>0</v>
      </c>
      <c r="I97" s="57" t="e">
        <f t="shared" si="32"/>
        <v>#DIV/0!</v>
      </c>
      <c r="J97" s="57" t="e">
        <f t="shared" si="33"/>
        <v>#DIV/0!</v>
      </c>
      <c r="K97" s="57" t="e">
        <f t="shared" si="34"/>
        <v>#DIV/0!</v>
      </c>
      <c r="L97" s="10"/>
    </row>
    <row r="98" spans="1:12" ht="31.5" hidden="1">
      <c r="A98" s="127"/>
      <c r="B98" s="125"/>
      <c r="C98" s="75" t="s">
        <v>201</v>
      </c>
      <c r="D98" s="57">
        <v>0</v>
      </c>
      <c r="E98" s="57">
        <v>0</v>
      </c>
      <c r="F98" s="57">
        <v>0</v>
      </c>
      <c r="G98" s="57">
        <v>0</v>
      </c>
      <c r="H98" s="57">
        <v>0</v>
      </c>
      <c r="I98" s="57" t="e">
        <f t="shared" si="32"/>
        <v>#DIV/0!</v>
      </c>
      <c r="J98" s="57" t="e">
        <f t="shared" si="33"/>
        <v>#DIV/0!</v>
      </c>
      <c r="K98" s="57" t="e">
        <f t="shared" si="34"/>
        <v>#DIV/0!</v>
      </c>
      <c r="L98" s="10"/>
    </row>
    <row r="99" spans="1:12" hidden="1">
      <c r="A99" s="127"/>
      <c r="B99" s="125"/>
      <c r="C99" s="75" t="s">
        <v>218</v>
      </c>
      <c r="D99" s="57">
        <v>0</v>
      </c>
      <c r="E99" s="57">
        <v>0</v>
      </c>
      <c r="F99" s="57">
        <v>0</v>
      </c>
      <c r="G99" s="57">
        <v>0</v>
      </c>
      <c r="H99" s="57">
        <v>0</v>
      </c>
      <c r="I99" s="57" t="e">
        <f t="shared" si="32"/>
        <v>#DIV/0!</v>
      </c>
      <c r="J99" s="57" t="e">
        <f t="shared" si="33"/>
        <v>#DIV/0!</v>
      </c>
      <c r="K99" s="57" t="e">
        <f t="shared" si="34"/>
        <v>#DIV/0!</v>
      </c>
      <c r="L99" s="10"/>
    </row>
    <row r="100" spans="1:12" ht="31.5" hidden="1">
      <c r="A100" s="127"/>
      <c r="B100" s="125"/>
      <c r="C100" s="75" t="s">
        <v>202</v>
      </c>
      <c r="D100" s="57">
        <v>0</v>
      </c>
      <c r="E100" s="57">
        <v>0</v>
      </c>
      <c r="F100" s="57">
        <v>0</v>
      </c>
      <c r="G100" s="57">
        <v>0</v>
      </c>
      <c r="H100" s="57">
        <v>0</v>
      </c>
      <c r="I100" s="57" t="e">
        <f t="shared" si="32"/>
        <v>#DIV/0!</v>
      </c>
      <c r="J100" s="57" t="e">
        <f t="shared" si="33"/>
        <v>#DIV/0!</v>
      </c>
      <c r="K100" s="57" t="e">
        <f t="shared" si="34"/>
        <v>#DIV/0!</v>
      </c>
      <c r="L100" s="10"/>
    </row>
    <row r="101" spans="1:12" hidden="1">
      <c r="A101" s="127"/>
      <c r="B101" s="125"/>
      <c r="C101" s="75" t="s">
        <v>219</v>
      </c>
      <c r="D101" s="57">
        <v>0</v>
      </c>
      <c r="E101" s="57" t="s">
        <v>265</v>
      </c>
      <c r="F101" s="57" t="s">
        <v>265</v>
      </c>
      <c r="G101" s="57" t="s">
        <v>265</v>
      </c>
      <c r="H101" s="48">
        <v>0</v>
      </c>
      <c r="I101" s="57">
        <v>0</v>
      </c>
      <c r="J101" s="57" t="s">
        <v>265</v>
      </c>
      <c r="K101" s="57" t="s">
        <v>265</v>
      </c>
      <c r="L101" s="10"/>
    </row>
    <row r="102" spans="1:12" ht="31.5" hidden="1">
      <c r="A102" s="127"/>
      <c r="B102" s="126"/>
      <c r="C102" s="75" t="s">
        <v>220</v>
      </c>
      <c r="D102" s="57">
        <v>0</v>
      </c>
      <c r="E102" s="57" t="s">
        <v>265</v>
      </c>
      <c r="F102" s="57" t="s">
        <v>265</v>
      </c>
      <c r="G102" s="57" t="s">
        <v>265</v>
      </c>
      <c r="H102" s="48">
        <v>0</v>
      </c>
      <c r="I102" s="57">
        <v>0</v>
      </c>
      <c r="J102" s="57" t="s">
        <v>265</v>
      </c>
      <c r="K102" s="57" t="s">
        <v>265</v>
      </c>
      <c r="L102" s="10"/>
    </row>
    <row r="103" spans="1:12" hidden="1">
      <c r="A103" s="127" t="s">
        <v>321</v>
      </c>
      <c r="B103" s="124" t="s">
        <v>195</v>
      </c>
      <c r="C103" s="54" t="s">
        <v>3</v>
      </c>
      <c r="D103" s="57">
        <f>(D104+D106+D108+D109)</f>
        <v>0</v>
      </c>
      <c r="E103" s="57" t="s">
        <v>265</v>
      </c>
      <c r="F103" s="57" t="s">
        <v>265</v>
      </c>
      <c r="G103" s="57" t="s">
        <v>265</v>
      </c>
      <c r="H103" s="48">
        <f>H104+H106+H108+H109</f>
        <v>0</v>
      </c>
      <c r="I103" s="57" t="e">
        <f t="shared" si="32"/>
        <v>#DIV/0!</v>
      </c>
      <c r="J103" s="57" t="s">
        <v>265</v>
      </c>
      <c r="K103" s="57" t="s">
        <v>265</v>
      </c>
      <c r="L103" s="10"/>
    </row>
    <row r="104" spans="1:12" hidden="1">
      <c r="A104" s="127"/>
      <c r="B104" s="125"/>
      <c r="C104" s="75" t="s">
        <v>4</v>
      </c>
      <c r="D104" s="57">
        <v>0</v>
      </c>
      <c r="E104" s="57">
        <v>0</v>
      </c>
      <c r="F104" s="57">
        <v>0</v>
      </c>
      <c r="G104" s="57">
        <v>0</v>
      </c>
      <c r="H104" s="48">
        <v>0</v>
      </c>
      <c r="I104" s="57" t="e">
        <f t="shared" si="32"/>
        <v>#DIV/0!</v>
      </c>
      <c r="J104" s="57" t="e">
        <f t="shared" si="33"/>
        <v>#DIV/0!</v>
      </c>
      <c r="K104" s="57" t="e">
        <f t="shared" si="34"/>
        <v>#DIV/0!</v>
      </c>
      <c r="L104" s="10"/>
    </row>
    <row r="105" spans="1:12" ht="31.5" hidden="1">
      <c r="A105" s="127"/>
      <c r="B105" s="125"/>
      <c r="C105" s="75" t="s">
        <v>201</v>
      </c>
      <c r="D105" s="57">
        <v>0</v>
      </c>
      <c r="E105" s="57">
        <v>0</v>
      </c>
      <c r="F105" s="57">
        <v>0</v>
      </c>
      <c r="G105" s="57">
        <v>0</v>
      </c>
      <c r="H105" s="48">
        <v>0</v>
      </c>
      <c r="I105" s="57" t="e">
        <f t="shared" si="32"/>
        <v>#DIV/0!</v>
      </c>
      <c r="J105" s="57" t="e">
        <f t="shared" si="33"/>
        <v>#DIV/0!</v>
      </c>
      <c r="K105" s="57" t="e">
        <f t="shared" si="34"/>
        <v>#DIV/0!</v>
      </c>
      <c r="L105" s="10"/>
    </row>
    <row r="106" spans="1:12" hidden="1">
      <c r="A106" s="127"/>
      <c r="B106" s="125"/>
      <c r="C106" s="75" t="s">
        <v>218</v>
      </c>
      <c r="D106" s="57">
        <v>0</v>
      </c>
      <c r="E106" s="57">
        <v>0</v>
      </c>
      <c r="F106" s="57">
        <v>0</v>
      </c>
      <c r="G106" s="57">
        <v>0</v>
      </c>
      <c r="H106" s="48">
        <v>0</v>
      </c>
      <c r="I106" s="57" t="e">
        <f t="shared" si="32"/>
        <v>#DIV/0!</v>
      </c>
      <c r="J106" s="57" t="e">
        <f t="shared" si="33"/>
        <v>#DIV/0!</v>
      </c>
      <c r="K106" s="57" t="e">
        <f t="shared" si="34"/>
        <v>#DIV/0!</v>
      </c>
      <c r="L106" s="10"/>
    </row>
    <row r="107" spans="1:12" ht="31.5" hidden="1">
      <c r="A107" s="127"/>
      <c r="B107" s="125"/>
      <c r="C107" s="75" t="s">
        <v>202</v>
      </c>
      <c r="D107" s="57">
        <v>0</v>
      </c>
      <c r="E107" s="57">
        <v>0</v>
      </c>
      <c r="F107" s="57">
        <v>0</v>
      </c>
      <c r="G107" s="57">
        <v>0</v>
      </c>
      <c r="H107" s="48">
        <v>0</v>
      </c>
      <c r="I107" s="57" t="e">
        <f t="shared" si="32"/>
        <v>#DIV/0!</v>
      </c>
      <c r="J107" s="57" t="e">
        <f t="shared" si="33"/>
        <v>#DIV/0!</v>
      </c>
      <c r="K107" s="57" t="e">
        <f t="shared" si="34"/>
        <v>#DIV/0!</v>
      </c>
      <c r="L107" s="10"/>
    </row>
    <row r="108" spans="1:12" hidden="1">
      <c r="A108" s="127"/>
      <c r="B108" s="125"/>
      <c r="C108" s="75" t="s">
        <v>219</v>
      </c>
      <c r="D108" s="57">
        <v>0</v>
      </c>
      <c r="E108" s="57" t="s">
        <v>265</v>
      </c>
      <c r="F108" s="57" t="s">
        <v>265</v>
      </c>
      <c r="G108" s="57" t="s">
        <v>265</v>
      </c>
      <c r="H108" s="48">
        <v>0</v>
      </c>
      <c r="I108" s="57">
        <v>0</v>
      </c>
      <c r="J108" s="57" t="s">
        <v>265</v>
      </c>
      <c r="K108" s="57" t="s">
        <v>265</v>
      </c>
      <c r="L108" s="10"/>
    </row>
    <row r="109" spans="1:12" ht="31.5" hidden="1">
      <c r="A109" s="127"/>
      <c r="B109" s="126"/>
      <c r="C109" s="75" t="s">
        <v>220</v>
      </c>
      <c r="D109" s="57">
        <v>0</v>
      </c>
      <c r="E109" s="57" t="s">
        <v>265</v>
      </c>
      <c r="F109" s="57" t="s">
        <v>265</v>
      </c>
      <c r="G109" s="57" t="s">
        <v>265</v>
      </c>
      <c r="H109" s="48">
        <v>0</v>
      </c>
      <c r="I109" s="57">
        <v>0</v>
      </c>
      <c r="J109" s="57" t="s">
        <v>265</v>
      </c>
      <c r="K109" s="57" t="s">
        <v>265</v>
      </c>
      <c r="L109" s="10"/>
    </row>
    <row r="110" spans="1:12" hidden="1">
      <c r="A110" s="127" t="s">
        <v>322</v>
      </c>
      <c r="B110" s="124" t="s">
        <v>195</v>
      </c>
      <c r="C110" s="54" t="s">
        <v>3</v>
      </c>
      <c r="D110" s="57">
        <f>(D111+D113+D115+D116)</f>
        <v>0</v>
      </c>
      <c r="E110" s="57" t="s">
        <v>265</v>
      </c>
      <c r="F110" s="57" t="s">
        <v>265</v>
      </c>
      <c r="G110" s="57" t="s">
        <v>265</v>
      </c>
      <c r="H110" s="48">
        <f>H111+H113+H115+H116</f>
        <v>0</v>
      </c>
      <c r="I110" s="57" t="e">
        <f t="shared" si="32"/>
        <v>#DIV/0!</v>
      </c>
      <c r="J110" s="57" t="s">
        <v>265</v>
      </c>
      <c r="K110" s="57" t="s">
        <v>265</v>
      </c>
      <c r="L110" s="10"/>
    </row>
    <row r="111" spans="1:12" hidden="1">
      <c r="A111" s="127"/>
      <c r="B111" s="125"/>
      <c r="C111" s="75" t="s">
        <v>4</v>
      </c>
      <c r="D111" s="57">
        <v>0</v>
      </c>
      <c r="E111" s="57">
        <v>0</v>
      </c>
      <c r="F111" s="57">
        <v>0</v>
      </c>
      <c r="G111" s="57">
        <v>0</v>
      </c>
      <c r="H111" s="48">
        <v>0</v>
      </c>
      <c r="I111" s="57" t="e">
        <f t="shared" si="32"/>
        <v>#DIV/0!</v>
      </c>
      <c r="J111" s="57" t="e">
        <f t="shared" si="33"/>
        <v>#DIV/0!</v>
      </c>
      <c r="K111" s="57" t="e">
        <f t="shared" si="34"/>
        <v>#DIV/0!</v>
      </c>
      <c r="L111" s="10"/>
    </row>
    <row r="112" spans="1:12" ht="31.5" hidden="1">
      <c r="A112" s="127"/>
      <c r="B112" s="125"/>
      <c r="C112" s="75" t="s">
        <v>201</v>
      </c>
      <c r="D112" s="57">
        <v>0</v>
      </c>
      <c r="E112" s="57">
        <v>0</v>
      </c>
      <c r="F112" s="57">
        <v>0</v>
      </c>
      <c r="G112" s="57">
        <v>0</v>
      </c>
      <c r="H112" s="48">
        <v>0</v>
      </c>
      <c r="I112" s="57" t="e">
        <f t="shared" si="32"/>
        <v>#DIV/0!</v>
      </c>
      <c r="J112" s="57" t="e">
        <f t="shared" si="33"/>
        <v>#DIV/0!</v>
      </c>
      <c r="K112" s="57" t="e">
        <f t="shared" si="34"/>
        <v>#DIV/0!</v>
      </c>
      <c r="L112" s="10"/>
    </row>
    <row r="113" spans="1:13" hidden="1">
      <c r="A113" s="127"/>
      <c r="B113" s="125"/>
      <c r="C113" s="75" t="s">
        <v>218</v>
      </c>
      <c r="D113" s="57">
        <v>0</v>
      </c>
      <c r="E113" s="57">
        <v>0</v>
      </c>
      <c r="F113" s="57">
        <v>0</v>
      </c>
      <c r="G113" s="57">
        <v>0</v>
      </c>
      <c r="H113" s="48">
        <v>0</v>
      </c>
      <c r="I113" s="57" t="e">
        <f t="shared" si="32"/>
        <v>#DIV/0!</v>
      </c>
      <c r="J113" s="57" t="e">
        <f t="shared" si="33"/>
        <v>#DIV/0!</v>
      </c>
      <c r="K113" s="57" t="e">
        <f t="shared" si="34"/>
        <v>#DIV/0!</v>
      </c>
      <c r="L113" s="10"/>
    </row>
    <row r="114" spans="1:13" ht="31.5" hidden="1">
      <c r="A114" s="127"/>
      <c r="B114" s="125"/>
      <c r="C114" s="75" t="s">
        <v>202</v>
      </c>
      <c r="D114" s="57">
        <v>0</v>
      </c>
      <c r="E114" s="57">
        <v>0</v>
      </c>
      <c r="F114" s="57">
        <v>0</v>
      </c>
      <c r="G114" s="57">
        <v>0</v>
      </c>
      <c r="H114" s="48">
        <v>0</v>
      </c>
      <c r="I114" s="57" t="e">
        <f t="shared" si="32"/>
        <v>#DIV/0!</v>
      </c>
      <c r="J114" s="57" t="e">
        <f t="shared" si="33"/>
        <v>#DIV/0!</v>
      </c>
      <c r="K114" s="57" t="e">
        <f t="shared" si="34"/>
        <v>#DIV/0!</v>
      </c>
      <c r="L114" s="10"/>
    </row>
    <row r="115" spans="1:13" hidden="1">
      <c r="A115" s="127"/>
      <c r="B115" s="125"/>
      <c r="C115" s="75" t="s">
        <v>219</v>
      </c>
      <c r="D115" s="57">
        <v>0</v>
      </c>
      <c r="E115" s="57" t="s">
        <v>265</v>
      </c>
      <c r="F115" s="57" t="s">
        <v>265</v>
      </c>
      <c r="G115" s="57" t="s">
        <v>265</v>
      </c>
      <c r="H115" s="48">
        <v>0</v>
      </c>
      <c r="I115" s="57">
        <v>0</v>
      </c>
      <c r="J115" s="57" t="s">
        <v>265</v>
      </c>
      <c r="K115" s="57" t="s">
        <v>265</v>
      </c>
      <c r="L115" s="10"/>
    </row>
    <row r="116" spans="1:13" ht="31.5" hidden="1">
      <c r="A116" s="127"/>
      <c r="B116" s="126"/>
      <c r="C116" s="75" t="s">
        <v>220</v>
      </c>
      <c r="D116" s="57">
        <v>0</v>
      </c>
      <c r="E116" s="57" t="s">
        <v>265</v>
      </c>
      <c r="F116" s="57" t="s">
        <v>265</v>
      </c>
      <c r="G116" s="57" t="s">
        <v>265</v>
      </c>
      <c r="H116" s="48">
        <v>0</v>
      </c>
      <c r="I116" s="57">
        <v>0</v>
      </c>
      <c r="J116" s="57" t="s">
        <v>265</v>
      </c>
      <c r="K116" s="57" t="s">
        <v>265</v>
      </c>
      <c r="L116" s="10"/>
    </row>
    <row r="117" spans="1:13" hidden="1">
      <c r="A117" s="127" t="s">
        <v>299</v>
      </c>
      <c r="B117" s="124" t="s">
        <v>195</v>
      </c>
      <c r="C117" s="54" t="s">
        <v>3</v>
      </c>
      <c r="D117" s="57">
        <v>0</v>
      </c>
      <c r="E117" s="57" t="s">
        <v>265</v>
      </c>
      <c r="F117" s="57" t="s">
        <v>265</v>
      </c>
      <c r="G117" s="57" t="s">
        <v>265</v>
      </c>
      <c r="H117" s="48">
        <f>(H118+H120+H122+H123)</f>
        <v>0</v>
      </c>
      <c r="I117" s="57" t="e">
        <f t="shared" si="32"/>
        <v>#DIV/0!</v>
      </c>
      <c r="J117" s="57" t="s">
        <v>265</v>
      </c>
      <c r="K117" s="57" t="s">
        <v>265</v>
      </c>
      <c r="L117" s="10"/>
    </row>
    <row r="118" spans="1:13" hidden="1">
      <c r="A118" s="127"/>
      <c r="B118" s="125"/>
      <c r="C118" s="75" t="s">
        <v>4</v>
      </c>
      <c r="D118" s="57">
        <v>0</v>
      </c>
      <c r="E118" s="57">
        <v>0</v>
      </c>
      <c r="F118" s="57">
        <v>0</v>
      </c>
      <c r="G118" s="57">
        <v>0</v>
      </c>
      <c r="H118" s="48">
        <v>0</v>
      </c>
      <c r="I118" s="57" t="e">
        <f t="shared" si="32"/>
        <v>#DIV/0!</v>
      </c>
      <c r="J118" s="57" t="e">
        <f t="shared" si="33"/>
        <v>#DIV/0!</v>
      </c>
      <c r="K118" s="57" t="e">
        <f t="shared" si="34"/>
        <v>#DIV/0!</v>
      </c>
      <c r="L118" s="10"/>
    </row>
    <row r="119" spans="1:13" ht="31.5" hidden="1">
      <c r="A119" s="127"/>
      <c r="B119" s="125"/>
      <c r="C119" s="75" t="s">
        <v>201</v>
      </c>
      <c r="D119" s="57">
        <v>0</v>
      </c>
      <c r="E119" s="57">
        <v>0</v>
      </c>
      <c r="F119" s="57">
        <v>0</v>
      </c>
      <c r="G119" s="57">
        <v>0</v>
      </c>
      <c r="H119" s="48">
        <v>0</v>
      </c>
      <c r="I119" s="57" t="e">
        <f t="shared" si="32"/>
        <v>#DIV/0!</v>
      </c>
      <c r="J119" s="57" t="e">
        <f t="shared" si="33"/>
        <v>#DIV/0!</v>
      </c>
      <c r="K119" s="57" t="e">
        <f t="shared" si="34"/>
        <v>#DIV/0!</v>
      </c>
      <c r="L119" s="10"/>
    </row>
    <row r="120" spans="1:13" hidden="1">
      <c r="A120" s="127"/>
      <c r="B120" s="125"/>
      <c r="C120" s="75" t="s">
        <v>218</v>
      </c>
      <c r="D120" s="57">
        <v>0</v>
      </c>
      <c r="E120" s="57">
        <v>0</v>
      </c>
      <c r="F120" s="57">
        <v>0</v>
      </c>
      <c r="G120" s="57">
        <v>0</v>
      </c>
      <c r="H120" s="48">
        <v>0</v>
      </c>
      <c r="I120" s="57" t="e">
        <f t="shared" si="32"/>
        <v>#DIV/0!</v>
      </c>
      <c r="J120" s="57" t="e">
        <f t="shared" si="33"/>
        <v>#DIV/0!</v>
      </c>
      <c r="K120" s="57" t="e">
        <f t="shared" si="34"/>
        <v>#DIV/0!</v>
      </c>
      <c r="L120" s="10"/>
    </row>
    <row r="121" spans="1:13" ht="31.5" hidden="1">
      <c r="A121" s="127"/>
      <c r="B121" s="125"/>
      <c r="C121" s="75" t="s">
        <v>202</v>
      </c>
      <c r="D121" s="57">
        <v>0</v>
      </c>
      <c r="E121" s="57">
        <v>0</v>
      </c>
      <c r="F121" s="57">
        <v>0</v>
      </c>
      <c r="G121" s="57">
        <v>0</v>
      </c>
      <c r="H121" s="48">
        <v>0</v>
      </c>
      <c r="I121" s="57" t="e">
        <f t="shared" si="32"/>
        <v>#DIV/0!</v>
      </c>
      <c r="J121" s="57" t="e">
        <f t="shared" si="33"/>
        <v>#DIV/0!</v>
      </c>
      <c r="K121" s="57" t="e">
        <f t="shared" si="34"/>
        <v>#DIV/0!</v>
      </c>
      <c r="L121" s="10"/>
    </row>
    <row r="122" spans="1:13" hidden="1">
      <c r="A122" s="127"/>
      <c r="B122" s="125"/>
      <c r="C122" s="75" t="s">
        <v>219</v>
      </c>
      <c r="D122" s="57">
        <v>0</v>
      </c>
      <c r="E122" s="57" t="s">
        <v>265</v>
      </c>
      <c r="F122" s="57" t="s">
        <v>265</v>
      </c>
      <c r="G122" s="57" t="s">
        <v>265</v>
      </c>
      <c r="H122" s="48">
        <v>0</v>
      </c>
      <c r="I122" s="57">
        <v>0</v>
      </c>
      <c r="J122" s="57" t="s">
        <v>265</v>
      </c>
      <c r="K122" s="57" t="s">
        <v>265</v>
      </c>
      <c r="L122" s="10"/>
    </row>
    <row r="123" spans="1:13" ht="31.5" hidden="1">
      <c r="A123" s="127"/>
      <c r="B123" s="126"/>
      <c r="C123" s="75" t="s">
        <v>220</v>
      </c>
      <c r="D123" s="57">
        <v>0</v>
      </c>
      <c r="E123" s="57" t="s">
        <v>265</v>
      </c>
      <c r="F123" s="57" t="s">
        <v>265</v>
      </c>
      <c r="G123" s="57" t="s">
        <v>265</v>
      </c>
      <c r="H123" s="48">
        <v>0</v>
      </c>
      <c r="I123" s="57">
        <v>0</v>
      </c>
      <c r="J123" s="57" t="s">
        <v>265</v>
      </c>
      <c r="K123" s="57" t="s">
        <v>265</v>
      </c>
      <c r="L123" s="10"/>
    </row>
    <row r="124" spans="1:13" hidden="1">
      <c r="A124" s="127" t="s">
        <v>259</v>
      </c>
      <c r="B124" s="124" t="s">
        <v>195</v>
      </c>
      <c r="C124" s="54" t="s">
        <v>3</v>
      </c>
      <c r="D124" s="57">
        <v>0</v>
      </c>
      <c r="E124" s="57" t="s">
        <v>265</v>
      </c>
      <c r="F124" s="57" t="s">
        <v>265</v>
      </c>
      <c r="G124" s="57" t="s">
        <v>265</v>
      </c>
      <c r="H124" s="48">
        <f>(H125+H127+H129+H130)</f>
        <v>0</v>
      </c>
      <c r="I124" s="57" t="e">
        <f t="shared" si="32"/>
        <v>#DIV/0!</v>
      </c>
      <c r="J124" s="57" t="e">
        <f t="shared" si="33"/>
        <v>#VALUE!</v>
      </c>
      <c r="K124" s="57" t="e">
        <f t="shared" si="34"/>
        <v>#VALUE!</v>
      </c>
      <c r="L124" s="10"/>
      <c r="M124" s="11"/>
    </row>
    <row r="125" spans="1:13" hidden="1">
      <c r="A125" s="127"/>
      <c r="B125" s="125"/>
      <c r="C125" s="75" t="s">
        <v>4</v>
      </c>
      <c r="D125" s="57">
        <v>0</v>
      </c>
      <c r="E125" s="57">
        <f>SUM(E132+E146)</f>
        <v>37</v>
      </c>
      <c r="F125" s="57">
        <f>SUM(F132+F146)</f>
        <v>37</v>
      </c>
      <c r="G125" s="57">
        <v>0</v>
      </c>
      <c r="H125" s="48">
        <v>0</v>
      </c>
      <c r="I125" s="57" t="e">
        <f t="shared" si="32"/>
        <v>#DIV/0!</v>
      </c>
      <c r="J125" s="57">
        <f t="shared" si="33"/>
        <v>0</v>
      </c>
      <c r="K125" s="57">
        <f t="shared" si="34"/>
        <v>0</v>
      </c>
      <c r="L125" s="10"/>
    </row>
    <row r="126" spans="1:13" ht="31.5" hidden="1">
      <c r="A126" s="127"/>
      <c r="B126" s="125"/>
      <c r="C126" s="75" t="s">
        <v>201</v>
      </c>
      <c r="D126" s="57">
        <v>0</v>
      </c>
      <c r="E126" s="57">
        <v>0</v>
      </c>
      <c r="F126" s="57">
        <v>0</v>
      </c>
      <c r="G126" s="57">
        <v>0</v>
      </c>
      <c r="H126" s="48">
        <v>0</v>
      </c>
      <c r="I126" s="57" t="e">
        <f t="shared" si="32"/>
        <v>#DIV/0!</v>
      </c>
      <c r="J126" s="57" t="e">
        <f t="shared" si="33"/>
        <v>#DIV/0!</v>
      </c>
      <c r="K126" s="57" t="e">
        <f t="shared" si="34"/>
        <v>#DIV/0!</v>
      </c>
      <c r="L126" s="10"/>
    </row>
    <row r="127" spans="1:13" hidden="1">
      <c r="A127" s="127"/>
      <c r="B127" s="125"/>
      <c r="C127" s="75" t="s">
        <v>218</v>
      </c>
      <c r="D127" s="57">
        <v>0</v>
      </c>
      <c r="E127" s="57">
        <v>0</v>
      </c>
      <c r="F127" s="57">
        <v>0</v>
      </c>
      <c r="G127" s="57">
        <v>0</v>
      </c>
      <c r="H127" s="48">
        <v>0</v>
      </c>
      <c r="I127" s="57" t="e">
        <f t="shared" si="32"/>
        <v>#DIV/0!</v>
      </c>
      <c r="J127" s="57" t="e">
        <f t="shared" si="33"/>
        <v>#DIV/0!</v>
      </c>
      <c r="K127" s="57" t="e">
        <f t="shared" si="34"/>
        <v>#DIV/0!</v>
      </c>
      <c r="L127" s="10"/>
    </row>
    <row r="128" spans="1:13" ht="31.5" hidden="1">
      <c r="A128" s="127"/>
      <c r="B128" s="125"/>
      <c r="C128" s="75" t="s">
        <v>202</v>
      </c>
      <c r="D128" s="57">
        <v>0</v>
      </c>
      <c r="E128" s="57">
        <v>0</v>
      </c>
      <c r="F128" s="57">
        <v>0</v>
      </c>
      <c r="G128" s="57">
        <v>0</v>
      </c>
      <c r="H128" s="48">
        <v>0</v>
      </c>
      <c r="I128" s="57" t="e">
        <f t="shared" si="32"/>
        <v>#DIV/0!</v>
      </c>
      <c r="J128" s="57" t="e">
        <f t="shared" si="33"/>
        <v>#DIV/0!</v>
      </c>
      <c r="K128" s="57" t="e">
        <f t="shared" si="34"/>
        <v>#DIV/0!</v>
      </c>
      <c r="L128" s="10"/>
    </row>
    <row r="129" spans="1:12" hidden="1">
      <c r="A129" s="127"/>
      <c r="B129" s="125"/>
      <c r="C129" s="75" t="s">
        <v>219</v>
      </c>
      <c r="D129" s="57">
        <v>0</v>
      </c>
      <c r="E129" s="57" t="s">
        <v>265</v>
      </c>
      <c r="F129" s="57" t="s">
        <v>265</v>
      </c>
      <c r="G129" s="57" t="s">
        <v>265</v>
      </c>
      <c r="H129" s="48">
        <v>0</v>
      </c>
      <c r="I129" s="57" t="e">
        <f t="shared" si="32"/>
        <v>#DIV/0!</v>
      </c>
      <c r="J129" s="57" t="e">
        <f t="shared" si="33"/>
        <v>#VALUE!</v>
      </c>
      <c r="K129" s="57" t="e">
        <f t="shared" si="34"/>
        <v>#VALUE!</v>
      </c>
      <c r="L129" s="10"/>
    </row>
    <row r="130" spans="1:12" ht="31.5" hidden="1">
      <c r="A130" s="127"/>
      <c r="B130" s="126"/>
      <c r="C130" s="75" t="s">
        <v>220</v>
      </c>
      <c r="D130" s="57">
        <v>0</v>
      </c>
      <c r="E130" s="57" t="s">
        <v>265</v>
      </c>
      <c r="F130" s="57" t="s">
        <v>265</v>
      </c>
      <c r="G130" s="57" t="s">
        <v>265</v>
      </c>
      <c r="H130" s="48">
        <v>0</v>
      </c>
      <c r="I130" s="57" t="e">
        <f t="shared" si="32"/>
        <v>#DIV/0!</v>
      </c>
      <c r="J130" s="57" t="e">
        <f t="shared" si="33"/>
        <v>#VALUE!</v>
      </c>
      <c r="K130" s="57" t="e">
        <f t="shared" si="34"/>
        <v>#VALUE!</v>
      </c>
      <c r="L130" s="10"/>
    </row>
    <row r="131" spans="1:12" hidden="1">
      <c r="A131" s="127" t="s">
        <v>260</v>
      </c>
      <c r="B131" s="124" t="s">
        <v>195</v>
      </c>
      <c r="C131" s="54" t="s">
        <v>3</v>
      </c>
      <c r="D131" s="57">
        <f>(D132+D134+D136+D137)</f>
        <v>0</v>
      </c>
      <c r="E131" s="57" t="s">
        <v>265</v>
      </c>
      <c r="F131" s="57" t="s">
        <v>265</v>
      </c>
      <c r="G131" s="57" t="s">
        <v>265</v>
      </c>
      <c r="H131" s="48">
        <f>(H132+H134+H136+H137)</f>
        <v>0</v>
      </c>
      <c r="I131" s="57" t="e">
        <f t="shared" si="32"/>
        <v>#DIV/0!</v>
      </c>
      <c r="J131" s="57" t="e">
        <f t="shared" si="33"/>
        <v>#VALUE!</v>
      </c>
      <c r="K131" s="57" t="e">
        <f t="shared" si="34"/>
        <v>#VALUE!</v>
      </c>
      <c r="L131" s="10"/>
    </row>
    <row r="132" spans="1:12" hidden="1">
      <c r="A132" s="127"/>
      <c r="B132" s="125"/>
      <c r="C132" s="75" t="s">
        <v>4</v>
      </c>
      <c r="D132" s="57">
        <v>0</v>
      </c>
      <c r="E132" s="57">
        <v>0</v>
      </c>
      <c r="F132" s="57">
        <v>0</v>
      </c>
      <c r="G132" s="57">
        <v>0</v>
      </c>
      <c r="H132" s="48">
        <f>SUM(H146+H153)</f>
        <v>0</v>
      </c>
      <c r="I132" s="57" t="e">
        <f t="shared" si="32"/>
        <v>#DIV/0!</v>
      </c>
      <c r="J132" s="57" t="e">
        <f t="shared" si="33"/>
        <v>#DIV/0!</v>
      </c>
      <c r="K132" s="57" t="e">
        <f t="shared" si="34"/>
        <v>#DIV/0!</v>
      </c>
      <c r="L132" s="10"/>
    </row>
    <row r="133" spans="1:12" ht="31.5" hidden="1">
      <c r="A133" s="127"/>
      <c r="B133" s="125"/>
      <c r="C133" s="75" t="s">
        <v>201</v>
      </c>
      <c r="D133" s="57">
        <v>0</v>
      </c>
      <c r="E133" s="57">
        <v>0</v>
      </c>
      <c r="F133" s="57">
        <v>0</v>
      </c>
      <c r="G133" s="57">
        <v>0</v>
      </c>
      <c r="H133" s="48">
        <v>0</v>
      </c>
      <c r="I133" s="57" t="e">
        <f t="shared" si="32"/>
        <v>#DIV/0!</v>
      </c>
      <c r="J133" s="57" t="e">
        <f t="shared" si="33"/>
        <v>#DIV/0!</v>
      </c>
      <c r="K133" s="57" t="e">
        <f t="shared" si="34"/>
        <v>#DIV/0!</v>
      </c>
      <c r="L133" s="10"/>
    </row>
    <row r="134" spans="1:12" hidden="1">
      <c r="A134" s="127"/>
      <c r="B134" s="125"/>
      <c r="C134" s="75" t="s">
        <v>218</v>
      </c>
      <c r="D134" s="57">
        <v>0</v>
      </c>
      <c r="E134" s="57">
        <v>0</v>
      </c>
      <c r="F134" s="57">
        <v>0</v>
      </c>
      <c r="G134" s="57">
        <v>0</v>
      </c>
      <c r="H134" s="48">
        <v>0</v>
      </c>
      <c r="I134" s="57" t="e">
        <f t="shared" si="32"/>
        <v>#DIV/0!</v>
      </c>
      <c r="J134" s="57" t="e">
        <f t="shared" si="33"/>
        <v>#DIV/0!</v>
      </c>
      <c r="K134" s="57" t="e">
        <f t="shared" si="34"/>
        <v>#DIV/0!</v>
      </c>
      <c r="L134" s="10"/>
    </row>
    <row r="135" spans="1:12" ht="31.5" hidden="1">
      <c r="A135" s="127"/>
      <c r="B135" s="125"/>
      <c r="C135" s="75" t="s">
        <v>202</v>
      </c>
      <c r="D135" s="57">
        <v>0</v>
      </c>
      <c r="E135" s="57">
        <v>0</v>
      </c>
      <c r="F135" s="57">
        <v>0</v>
      </c>
      <c r="G135" s="57">
        <v>0</v>
      </c>
      <c r="H135" s="48">
        <v>0</v>
      </c>
      <c r="I135" s="57" t="e">
        <f t="shared" si="32"/>
        <v>#DIV/0!</v>
      </c>
      <c r="J135" s="57" t="e">
        <f t="shared" si="33"/>
        <v>#DIV/0!</v>
      </c>
      <c r="K135" s="57" t="e">
        <f t="shared" si="34"/>
        <v>#DIV/0!</v>
      </c>
      <c r="L135" s="10"/>
    </row>
    <row r="136" spans="1:12" hidden="1">
      <c r="A136" s="127"/>
      <c r="B136" s="125"/>
      <c r="C136" s="75" t="s">
        <v>219</v>
      </c>
      <c r="D136" s="57">
        <v>0</v>
      </c>
      <c r="E136" s="57" t="s">
        <v>265</v>
      </c>
      <c r="F136" s="57" t="s">
        <v>265</v>
      </c>
      <c r="G136" s="57" t="s">
        <v>265</v>
      </c>
      <c r="H136" s="48">
        <v>0</v>
      </c>
      <c r="I136" s="57" t="e">
        <f t="shared" si="32"/>
        <v>#DIV/0!</v>
      </c>
      <c r="J136" s="57" t="e">
        <f t="shared" si="33"/>
        <v>#VALUE!</v>
      </c>
      <c r="K136" s="57" t="e">
        <f t="shared" si="34"/>
        <v>#VALUE!</v>
      </c>
      <c r="L136" s="10"/>
    </row>
    <row r="137" spans="1:12" ht="31.5" hidden="1">
      <c r="A137" s="127"/>
      <c r="B137" s="126"/>
      <c r="C137" s="75" t="s">
        <v>220</v>
      </c>
      <c r="D137" s="57">
        <v>0</v>
      </c>
      <c r="E137" s="57" t="s">
        <v>265</v>
      </c>
      <c r="F137" s="57" t="s">
        <v>265</v>
      </c>
      <c r="G137" s="57" t="s">
        <v>265</v>
      </c>
      <c r="H137" s="48">
        <v>0</v>
      </c>
      <c r="I137" s="57" t="e">
        <f t="shared" si="32"/>
        <v>#DIV/0!</v>
      </c>
      <c r="J137" s="57" t="e">
        <f t="shared" si="33"/>
        <v>#VALUE!</v>
      </c>
      <c r="K137" s="57" t="e">
        <f t="shared" si="34"/>
        <v>#VALUE!</v>
      </c>
      <c r="L137" s="10"/>
    </row>
    <row r="138" spans="1:12" hidden="1">
      <c r="A138" s="127" t="s">
        <v>261</v>
      </c>
      <c r="B138" s="124" t="s">
        <v>195</v>
      </c>
      <c r="C138" s="54" t="s">
        <v>3</v>
      </c>
      <c r="D138" s="57">
        <f>D139+D141+D143+D144</f>
        <v>0</v>
      </c>
      <c r="E138" s="57"/>
      <c r="F138" s="57"/>
      <c r="G138" s="57"/>
      <c r="H138" s="48"/>
      <c r="I138" s="57" t="e">
        <f t="shared" si="32"/>
        <v>#DIV/0!</v>
      </c>
      <c r="J138" s="57" t="e">
        <f t="shared" si="33"/>
        <v>#DIV/0!</v>
      </c>
      <c r="K138" s="57" t="e">
        <f t="shared" si="34"/>
        <v>#DIV/0!</v>
      </c>
      <c r="L138" s="10"/>
    </row>
    <row r="139" spans="1:12" hidden="1">
      <c r="A139" s="127"/>
      <c r="B139" s="125"/>
      <c r="C139" s="75" t="s">
        <v>4</v>
      </c>
      <c r="D139" s="57">
        <v>0</v>
      </c>
      <c r="E139" s="57"/>
      <c r="F139" s="57"/>
      <c r="G139" s="57"/>
      <c r="H139" s="48"/>
      <c r="I139" s="57" t="e">
        <f t="shared" si="32"/>
        <v>#DIV/0!</v>
      </c>
      <c r="J139" s="57" t="e">
        <f t="shared" si="33"/>
        <v>#DIV/0!</v>
      </c>
      <c r="K139" s="57" t="e">
        <f t="shared" si="34"/>
        <v>#DIV/0!</v>
      </c>
      <c r="L139" s="10"/>
    </row>
    <row r="140" spans="1:12" ht="31.5" hidden="1">
      <c r="A140" s="127"/>
      <c r="B140" s="125"/>
      <c r="C140" s="75" t="s">
        <v>201</v>
      </c>
      <c r="D140" s="57">
        <v>0</v>
      </c>
      <c r="E140" s="57"/>
      <c r="F140" s="57"/>
      <c r="G140" s="57"/>
      <c r="H140" s="48"/>
      <c r="I140" s="57" t="e">
        <f t="shared" si="32"/>
        <v>#DIV/0!</v>
      </c>
      <c r="J140" s="57" t="e">
        <f t="shared" si="33"/>
        <v>#DIV/0!</v>
      </c>
      <c r="K140" s="57" t="e">
        <f t="shared" si="34"/>
        <v>#DIV/0!</v>
      </c>
      <c r="L140" s="10"/>
    </row>
    <row r="141" spans="1:12" hidden="1">
      <c r="A141" s="127"/>
      <c r="B141" s="125"/>
      <c r="C141" s="75" t="s">
        <v>218</v>
      </c>
      <c r="D141" s="57">
        <v>0</v>
      </c>
      <c r="E141" s="57"/>
      <c r="F141" s="57"/>
      <c r="G141" s="57"/>
      <c r="H141" s="48"/>
      <c r="I141" s="57" t="e">
        <f t="shared" si="32"/>
        <v>#DIV/0!</v>
      </c>
      <c r="J141" s="57" t="e">
        <f t="shared" si="33"/>
        <v>#DIV/0!</v>
      </c>
      <c r="K141" s="57" t="e">
        <f t="shared" si="34"/>
        <v>#DIV/0!</v>
      </c>
      <c r="L141" s="10"/>
    </row>
    <row r="142" spans="1:12" ht="31.5" hidden="1">
      <c r="A142" s="127"/>
      <c r="B142" s="125"/>
      <c r="C142" s="75" t="s">
        <v>202</v>
      </c>
      <c r="D142" s="57">
        <v>0</v>
      </c>
      <c r="E142" s="57"/>
      <c r="F142" s="57"/>
      <c r="G142" s="57"/>
      <c r="H142" s="48"/>
      <c r="I142" s="57" t="e">
        <f t="shared" si="32"/>
        <v>#DIV/0!</v>
      </c>
      <c r="J142" s="57" t="e">
        <f t="shared" si="33"/>
        <v>#DIV/0!</v>
      </c>
      <c r="K142" s="57" t="e">
        <f t="shared" si="34"/>
        <v>#DIV/0!</v>
      </c>
      <c r="L142" s="10"/>
    </row>
    <row r="143" spans="1:12" hidden="1">
      <c r="A143" s="127"/>
      <c r="B143" s="125"/>
      <c r="C143" s="75" t="s">
        <v>219</v>
      </c>
      <c r="D143" s="57">
        <v>0</v>
      </c>
      <c r="E143" s="57"/>
      <c r="F143" s="57"/>
      <c r="G143" s="57"/>
      <c r="H143" s="48"/>
      <c r="I143" s="57" t="e">
        <f t="shared" si="32"/>
        <v>#DIV/0!</v>
      </c>
      <c r="J143" s="57" t="e">
        <f t="shared" si="33"/>
        <v>#DIV/0!</v>
      </c>
      <c r="K143" s="57" t="e">
        <f t="shared" si="34"/>
        <v>#DIV/0!</v>
      </c>
      <c r="L143" s="10"/>
    </row>
    <row r="144" spans="1:12" ht="31.5" hidden="1">
      <c r="A144" s="127"/>
      <c r="B144" s="126"/>
      <c r="C144" s="75" t="s">
        <v>220</v>
      </c>
      <c r="D144" s="57">
        <v>0</v>
      </c>
      <c r="E144" s="57"/>
      <c r="F144" s="57"/>
      <c r="G144" s="57"/>
      <c r="H144" s="48"/>
      <c r="I144" s="57" t="e">
        <f t="shared" si="32"/>
        <v>#DIV/0!</v>
      </c>
      <c r="J144" s="57" t="e">
        <f t="shared" si="33"/>
        <v>#DIV/0!</v>
      </c>
      <c r="K144" s="57" t="e">
        <f t="shared" si="34"/>
        <v>#DIV/0!</v>
      </c>
      <c r="L144" s="10"/>
    </row>
    <row r="145" spans="1:12">
      <c r="A145" s="127" t="s">
        <v>297</v>
      </c>
      <c r="B145" s="124" t="s">
        <v>298</v>
      </c>
      <c r="C145" s="54" t="s">
        <v>3</v>
      </c>
      <c r="D145" s="57">
        <f>(D146+D148+D150+D151)</f>
        <v>1851</v>
      </c>
      <c r="E145" s="57" t="s">
        <v>265</v>
      </c>
      <c r="F145" s="57" t="s">
        <v>265</v>
      </c>
      <c r="G145" s="57" t="s">
        <v>265</v>
      </c>
      <c r="H145" s="48">
        <f>(H146+H148+H150+H151)</f>
        <v>0</v>
      </c>
      <c r="I145" s="57">
        <f t="shared" si="32"/>
        <v>0</v>
      </c>
      <c r="J145" s="57" t="s">
        <v>265</v>
      </c>
      <c r="K145" s="57" t="s">
        <v>265</v>
      </c>
      <c r="L145" s="10"/>
    </row>
    <row r="146" spans="1:12">
      <c r="A146" s="127"/>
      <c r="B146" s="125"/>
      <c r="C146" s="75" t="s">
        <v>4</v>
      </c>
      <c r="D146" s="57">
        <v>37</v>
      </c>
      <c r="E146" s="57">
        <v>37</v>
      </c>
      <c r="F146" s="57">
        <v>37</v>
      </c>
      <c r="G146" s="57">
        <v>0</v>
      </c>
      <c r="H146" s="57">
        <v>0</v>
      </c>
      <c r="I146" s="57">
        <f t="shared" si="32"/>
        <v>0</v>
      </c>
      <c r="J146" s="57">
        <f t="shared" si="33"/>
        <v>0</v>
      </c>
      <c r="K146" s="57">
        <f t="shared" si="34"/>
        <v>0</v>
      </c>
      <c r="L146" s="10"/>
    </row>
    <row r="147" spans="1:12" ht="31.5">
      <c r="A147" s="127"/>
      <c r="B147" s="125"/>
      <c r="C147" s="75" t="s">
        <v>201</v>
      </c>
      <c r="D147" s="57">
        <v>37</v>
      </c>
      <c r="E147" s="57">
        <v>37</v>
      </c>
      <c r="F147" s="57">
        <v>37</v>
      </c>
      <c r="G147" s="57">
        <v>0</v>
      </c>
      <c r="H147" s="57">
        <v>0</v>
      </c>
      <c r="I147" s="57">
        <f t="shared" ref="I147:I149" si="39">H147/D147*100</f>
        <v>0</v>
      </c>
      <c r="J147" s="57">
        <f t="shared" si="33"/>
        <v>0</v>
      </c>
      <c r="K147" s="57">
        <f t="shared" si="34"/>
        <v>0</v>
      </c>
      <c r="L147" s="10"/>
    </row>
    <row r="148" spans="1:12">
      <c r="A148" s="127"/>
      <c r="B148" s="125"/>
      <c r="C148" s="75" t="s">
        <v>218</v>
      </c>
      <c r="D148" s="57">
        <v>1814</v>
      </c>
      <c r="E148" s="57">
        <v>1814</v>
      </c>
      <c r="F148" s="57">
        <v>1814</v>
      </c>
      <c r="G148" s="57">
        <v>0</v>
      </c>
      <c r="H148" s="57">
        <v>0</v>
      </c>
      <c r="I148" s="57">
        <f t="shared" si="39"/>
        <v>0</v>
      </c>
      <c r="J148" s="57">
        <f t="shared" ref="J148:J149" si="40">G148/E148*100</f>
        <v>0</v>
      </c>
      <c r="K148" s="57">
        <f t="shared" ref="K148:K149" si="41">G148/F148*100</f>
        <v>0</v>
      </c>
      <c r="L148" s="10"/>
    </row>
    <row r="149" spans="1:12" ht="31.5">
      <c r="A149" s="127"/>
      <c r="B149" s="125"/>
      <c r="C149" s="75" t="s">
        <v>202</v>
      </c>
      <c r="D149" s="57">
        <v>1814</v>
      </c>
      <c r="E149" s="57">
        <v>1814</v>
      </c>
      <c r="F149" s="57">
        <v>1814</v>
      </c>
      <c r="G149" s="57">
        <v>0</v>
      </c>
      <c r="H149" s="57">
        <v>0</v>
      </c>
      <c r="I149" s="57">
        <f t="shared" si="39"/>
        <v>0</v>
      </c>
      <c r="J149" s="57">
        <f t="shared" si="40"/>
        <v>0</v>
      </c>
      <c r="K149" s="57">
        <f t="shared" si="41"/>
        <v>0</v>
      </c>
      <c r="L149" s="10"/>
    </row>
    <row r="150" spans="1:12">
      <c r="A150" s="127"/>
      <c r="B150" s="125"/>
      <c r="C150" s="75" t="s">
        <v>219</v>
      </c>
      <c r="D150" s="57">
        <v>0</v>
      </c>
      <c r="E150" s="57" t="s">
        <v>265</v>
      </c>
      <c r="F150" s="57" t="s">
        <v>265</v>
      </c>
      <c r="G150" s="57" t="s">
        <v>265</v>
      </c>
      <c r="H150" s="48">
        <v>0</v>
      </c>
      <c r="I150" s="57">
        <v>0</v>
      </c>
      <c r="J150" s="57" t="s">
        <v>265</v>
      </c>
      <c r="K150" s="57" t="s">
        <v>265</v>
      </c>
      <c r="L150" s="10"/>
    </row>
    <row r="151" spans="1:12" ht="165" customHeight="1">
      <c r="A151" s="127"/>
      <c r="B151" s="126"/>
      <c r="C151" s="75" t="s">
        <v>220</v>
      </c>
      <c r="D151" s="57">
        <v>0</v>
      </c>
      <c r="E151" s="57" t="s">
        <v>265</v>
      </c>
      <c r="F151" s="57" t="s">
        <v>265</v>
      </c>
      <c r="G151" s="57" t="s">
        <v>265</v>
      </c>
      <c r="H151" s="48">
        <v>0</v>
      </c>
      <c r="I151" s="57">
        <v>0</v>
      </c>
      <c r="J151" s="57" t="s">
        <v>265</v>
      </c>
      <c r="K151" s="57" t="s">
        <v>265</v>
      </c>
      <c r="L151" s="10"/>
    </row>
    <row r="152" spans="1:12" hidden="1">
      <c r="A152" s="127" t="s">
        <v>222</v>
      </c>
      <c r="B152" s="124" t="s">
        <v>195</v>
      </c>
      <c r="C152" s="54" t="s">
        <v>3</v>
      </c>
      <c r="D152" s="57">
        <f>(D153+D155+D157+D158)</f>
        <v>0</v>
      </c>
      <c r="E152" s="57" t="s">
        <v>265</v>
      </c>
      <c r="F152" s="57" t="s">
        <v>265</v>
      </c>
      <c r="G152" s="57" t="s">
        <v>265</v>
      </c>
      <c r="H152" s="48">
        <f>(H153+H155+H157+H158)</f>
        <v>0</v>
      </c>
      <c r="I152" s="57">
        <v>0</v>
      </c>
      <c r="J152" s="57" t="s">
        <v>265</v>
      </c>
      <c r="K152" s="58" t="s">
        <v>265</v>
      </c>
      <c r="L152" s="10"/>
    </row>
    <row r="153" spans="1:12" hidden="1">
      <c r="A153" s="127"/>
      <c r="B153" s="125"/>
      <c r="C153" s="75" t="s">
        <v>4</v>
      </c>
      <c r="D153" s="57">
        <v>0</v>
      </c>
      <c r="E153" s="57">
        <v>0</v>
      </c>
      <c r="F153" s="57">
        <v>0</v>
      </c>
      <c r="G153" s="57">
        <v>0</v>
      </c>
      <c r="H153" s="48">
        <v>0</v>
      </c>
      <c r="I153" s="57">
        <v>0</v>
      </c>
      <c r="J153" s="57">
        <v>0</v>
      </c>
      <c r="K153" s="58">
        <v>0</v>
      </c>
      <c r="L153" s="10"/>
    </row>
    <row r="154" spans="1:12" ht="31.5" hidden="1">
      <c r="A154" s="127"/>
      <c r="B154" s="125"/>
      <c r="C154" s="75" t="s">
        <v>201</v>
      </c>
      <c r="D154" s="57">
        <v>0</v>
      </c>
      <c r="E154" s="57">
        <v>0</v>
      </c>
      <c r="F154" s="57">
        <v>0</v>
      </c>
      <c r="G154" s="57">
        <v>0</v>
      </c>
      <c r="H154" s="48">
        <v>0</v>
      </c>
      <c r="I154" s="57">
        <v>0</v>
      </c>
      <c r="J154" s="57">
        <v>0</v>
      </c>
      <c r="K154" s="58">
        <v>0</v>
      </c>
      <c r="L154" s="10"/>
    </row>
    <row r="155" spans="1:12" hidden="1">
      <c r="A155" s="127"/>
      <c r="B155" s="125"/>
      <c r="C155" s="75" t="s">
        <v>218</v>
      </c>
      <c r="D155" s="57">
        <v>0</v>
      </c>
      <c r="E155" s="57">
        <v>0</v>
      </c>
      <c r="F155" s="57">
        <v>0</v>
      </c>
      <c r="G155" s="57">
        <v>0</v>
      </c>
      <c r="H155" s="48">
        <v>0</v>
      </c>
      <c r="I155" s="57">
        <v>0</v>
      </c>
      <c r="J155" s="57">
        <v>0</v>
      </c>
      <c r="K155" s="58">
        <v>0</v>
      </c>
      <c r="L155" s="10"/>
    </row>
    <row r="156" spans="1:12" ht="31.5" hidden="1">
      <c r="A156" s="127"/>
      <c r="B156" s="125"/>
      <c r="C156" s="75" t="s">
        <v>202</v>
      </c>
      <c r="D156" s="57">
        <v>0</v>
      </c>
      <c r="E156" s="57">
        <v>0</v>
      </c>
      <c r="F156" s="57">
        <v>0</v>
      </c>
      <c r="G156" s="57">
        <v>0</v>
      </c>
      <c r="H156" s="48">
        <v>0</v>
      </c>
      <c r="I156" s="57">
        <v>0</v>
      </c>
      <c r="J156" s="57">
        <v>0</v>
      </c>
      <c r="K156" s="58">
        <v>0</v>
      </c>
      <c r="L156" s="10"/>
    </row>
    <row r="157" spans="1:12" hidden="1">
      <c r="A157" s="127"/>
      <c r="B157" s="125"/>
      <c r="C157" s="75" t="s">
        <v>219</v>
      </c>
      <c r="D157" s="57">
        <v>0</v>
      </c>
      <c r="E157" s="57" t="s">
        <v>265</v>
      </c>
      <c r="F157" s="57" t="s">
        <v>265</v>
      </c>
      <c r="G157" s="57" t="s">
        <v>265</v>
      </c>
      <c r="H157" s="48">
        <v>0</v>
      </c>
      <c r="I157" s="57">
        <v>0</v>
      </c>
      <c r="J157" s="57" t="s">
        <v>265</v>
      </c>
      <c r="K157" s="58" t="s">
        <v>265</v>
      </c>
      <c r="L157" s="10"/>
    </row>
    <row r="158" spans="1:12" ht="31.5" hidden="1">
      <c r="A158" s="127"/>
      <c r="B158" s="126"/>
      <c r="C158" s="75" t="s">
        <v>220</v>
      </c>
      <c r="D158" s="57">
        <v>0</v>
      </c>
      <c r="E158" s="57" t="s">
        <v>265</v>
      </c>
      <c r="F158" s="57" t="s">
        <v>265</v>
      </c>
      <c r="G158" s="57" t="s">
        <v>265</v>
      </c>
      <c r="H158" s="48">
        <v>0</v>
      </c>
      <c r="I158" s="57">
        <v>0</v>
      </c>
      <c r="J158" s="57" t="s">
        <v>265</v>
      </c>
      <c r="K158" s="58" t="s">
        <v>265</v>
      </c>
      <c r="L158" s="10"/>
    </row>
    <row r="159" spans="1:12" hidden="1">
      <c r="A159" s="139" t="s">
        <v>256</v>
      </c>
      <c r="B159" s="124" t="s">
        <v>258</v>
      </c>
      <c r="C159" s="54" t="s">
        <v>3</v>
      </c>
      <c r="D159" s="57">
        <f>(D160+D162+D164+D165)</f>
        <v>0</v>
      </c>
      <c r="E159" s="57" t="s">
        <v>265</v>
      </c>
      <c r="F159" s="57" t="s">
        <v>265</v>
      </c>
      <c r="G159" s="57" t="s">
        <v>265</v>
      </c>
      <c r="H159" s="48">
        <v>0</v>
      </c>
      <c r="I159" s="57">
        <v>0</v>
      </c>
      <c r="J159" s="57" t="s">
        <v>265</v>
      </c>
      <c r="K159" s="58" t="s">
        <v>265</v>
      </c>
      <c r="L159" s="10"/>
    </row>
    <row r="160" spans="1:12" hidden="1">
      <c r="A160" s="140"/>
      <c r="B160" s="125"/>
      <c r="C160" s="75" t="s">
        <v>4</v>
      </c>
      <c r="D160" s="57">
        <v>0</v>
      </c>
      <c r="E160" s="57">
        <v>0</v>
      </c>
      <c r="F160" s="57">
        <v>0</v>
      </c>
      <c r="G160" s="57">
        <v>0</v>
      </c>
      <c r="H160" s="48">
        <v>0</v>
      </c>
      <c r="I160" s="57">
        <v>0</v>
      </c>
      <c r="J160" s="57">
        <v>0</v>
      </c>
      <c r="K160" s="58">
        <v>0</v>
      </c>
      <c r="L160" s="10"/>
    </row>
    <row r="161" spans="1:12" ht="31.5" hidden="1">
      <c r="A161" s="140"/>
      <c r="B161" s="125"/>
      <c r="C161" s="75" t="s">
        <v>201</v>
      </c>
      <c r="D161" s="57">
        <v>0</v>
      </c>
      <c r="E161" s="57">
        <v>0</v>
      </c>
      <c r="F161" s="57">
        <v>0</v>
      </c>
      <c r="G161" s="57">
        <v>0</v>
      </c>
      <c r="H161" s="48">
        <v>0</v>
      </c>
      <c r="I161" s="57">
        <v>0</v>
      </c>
      <c r="J161" s="57">
        <v>0</v>
      </c>
      <c r="K161" s="58">
        <v>0</v>
      </c>
      <c r="L161" s="10"/>
    </row>
    <row r="162" spans="1:12" hidden="1">
      <c r="A162" s="140"/>
      <c r="B162" s="125"/>
      <c r="C162" s="75" t="s">
        <v>218</v>
      </c>
      <c r="D162" s="57">
        <v>0</v>
      </c>
      <c r="E162" s="57">
        <v>0</v>
      </c>
      <c r="F162" s="57">
        <v>0</v>
      </c>
      <c r="G162" s="57">
        <v>0</v>
      </c>
      <c r="H162" s="48">
        <v>0</v>
      </c>
      <c r="I162" s="57">
        <v>0</v>
      </c>
      <c r="J162" s="57">
        <v>0</v>
      </c>
      <c r="K162" s="58">
        <v>0</v>
      </c>
      <c r="L162" s="10"/>
    </row>
    <row r="163" spans="1:12" ht="31.5" hidden="1">
      <c r="A163" s="140"/>
      <c r="B163" s="125"/>
      <c r="C163" s="75" t="s">
        <v>202</v>
      </c>
      <c r="D163" s="57">
        <v>0</v>
      </c>
      <c r="E163" s="57">
        <v>0</v>
      </c>
      <c r="F163" s="57">
        <v>0</v>
      </c>
      <c r="G163" s="57">
        <v>0</v>
      </c>
      <c r="H163" s="48">
        <v>0</v>
      </c>
      <c r="I163" s="57">
        <v>0</v>
      </c>
      <c r="J163" s="57">
        <v>0</v>
      </c>
      <c r="K163" s="58">
        <v>0</v>
      </c>
      <c r="L163" s="10"/>
    </row>
    <row r="164" spans="1:12" hidden="1">
      <c r="A164" s="140"/>
      <c r="B164" s="125"/>
      <c r="C164" s="75" t="s">
        <v>219</v>
      </c>
      <c r="D164" s="57">
        <v>0</v>
      </c>
      <c r="E164" s="57" t="s">
        <v>265</v>
      </c>
      <c r="F164" s="57" t="s">
        <v>265</v>
      </c>
      <c r="G164" s="57" t="s">
        <v>265</v>
      </c>
      <c r="H164" s="48">
        <v>0</v>
      </c>
      <c r="I164" s="57">
        <v>0</v>
      </c>
      <c r="J164" s="57" t="s">
        <v>265</v>
      </c>
      <c r="K164" s="58" t="s">
        <v>265</v>
      </c>
      <c r="L164" s="10"/>
    </row>
    <row r="165" spans="1:12" ht="31.5" hidden="1">
      <c r="A165" s="140"/>
      <c r="B165" s="126"/>
      <c r="C165" s="75" t="s">
        <v>220</v>
      </c>
      <c r="D165" s="57">
        <v>0</v>
      </c>
      <c r="E165" s="57" t="s">
        <v>265</v>
      </c>
      <c r="F165" s="57" t="s">
        <v>265</v>
      </c>
      <c r="G165" s="57" t="s">
        <v>265</v>
      </c>
      <c r="H165" s="48">
        <v>0</v>
      </c>
      <c r="I165" s="57">
        <v>0</v>
      </c>
      <c r="J165" s="57" t="s">
        <v>265</v>
      </c>
      <c r="K165" s="58" t="s">
        <v>265</v>
      </c>
      <c r="L165" s="10"/>
    </row>
    <row r="166" spans="1:12" hidden="1">
      <c r="A166" s="139" t="s">
        <v>257</v>
      </c>
      <c r="B166" s="124" t="s">
        <v>258</v>
      </c>
      <c r="C166" s="54" t="s">
        <v>3</v>
      </c>
      <c r="D166" s="57">
        <f>(D167+D169+D171+D172)</f>
        <v>0</v>
      </c>
      <c r="E166" s="57">
        <f>(E167+E169)</f>
        <v>0</v>
      </c>
      <c r="F166" s="48">
        <f>(F167+F169)</f>
        <v>0</v>
      </c>
      <c r="G166" s="57" t="s">
        <v>265</v>
      </c>
      <c r="H166" s="48">
        <f>(H167+H169+H171+H172)</f>
        <v>0</v>
      </c>
      <c r="I166" s="57">
        <v>0</v>
      </c>
      <c r="J166" s="57">
        <v>0</v>
      </c>
      <c r="K166" s="58">
        <v>0</v>
      </c>
      <c r="L166" s="2"/>
    </row>
    <row r="167" spans="1:12" hidden="1">
      <c r="A167" s="140"/>
      <c r="B167" s="125"/>
      <c r="C167" s="75" t="s">
        <v>4</v>
      </c>
      <c r="D167" s="57">
        <v>0</v>
      </c>
      <c r="E167" s="57">
        <v>0</v>
      </c>
      <c r="F167" s="48">
        <v>0</v>
      </c>
      <c r="G167" s="57">
        <v>0</v>
      </c>
      <c r="H167" s="48">
        <v>0</v>
      </c>
      <c r="I167" s="57">
        <v>0</v>
      </c>
      <c r="J167" s="57">
        <v>0</v>
      </c>
      <c r="K167" s="58">
        <v>0</v>
      </c>
      <c r="L167" s="2"/>
    </row>
    <row r="168" spans="1:12" ht="31.5" hidden="1">
      <c r="A168" s="140"/>
      <c r="B168" s="125"/>
      <c r="C168" s="75" t="s">
        <v>201</v>
      </c>
      <c r="D168" s="57">
        <v>0</v>
      </c>
      <c r="E168" s="57">
        <v>0</v>
      </c>
      <c r="F168" s="48">
        <v>0</v>
      </c>
      <c r="G168" s="57">
        <v>0</v>
      </c>
      <c r="H168" s="48">
        <v>0</v>
      </c>
      <c r="I168" s="57">
        <v>0</v>
      </c>
      <c r="J168" s="57">
        <v>0</v>
      </c>
      <c r="K168" s="58">
        <v>0</v>
      </c>
      <c r="L168" s="2"/>
    </row>
    <row r="169" spans="1:12" hidden="1">
      <c r="A169" s="140"/>
      <c r="B169" s="125"/>
      <c r="C169" s="75" t="s">
        <v>218</v>
      </c>
      <c r="D169" s="57">
        <v>0</v>
      </c>
      <c r="E169" s="57">
        <v>0</v>
      </c>
      <c r="F169" s="48">
        <v>0</v>
      </c>
      <c r="G169" s="57">
        <v>0</v>
      </c>
      <c r="H169" s="48">
        <v>0</v>
      </c>
      <c r="I169" s="57">
        <v>0</v>
      </c>
      <c r="J169" s="57">
        <v>0</v>
      </c>
      <c r="K169" s="58">
        <v>0</v>
      </c>
      <c r="L169" s="2"/>
    </row>
    <row r="170" spans="1:12" ht="31.5" hidden="1">
      <c r="A170" s="140"/>
      <c r="B170" s="125"/>
      <c r="C170" s="75" t="s">
        <v>202</v>
      </c>
      <c r="D170" s="57">
        <v>0</v>
      </c>
      <c r="E170" s="57">
        <v>0</v>
      </c>
      <c r="F170" s="48">
        <v>0</v>
      </c>
      <c r="G170" s="57">
        <v>0</v>
      </c>
      <c r="H170" s="48">
        <v>0</v>
      </c>
      <c r="I170" s="57">
        <v>0</v>
      </c>
      <c r="J170" s="57">
        <v>0</v>
      </c>
      <c r="K170" s="58">
        <v>0</v>
      </c>
      <c r="L170" s="2"/>
    </row>
    <row r="171" spans="1:12" hidden="1">
      <c r="A171" s="140"/>
      <c r="B171" s="125"/>
      <c r="C171" s="75" t="s">
        <v>219</v>
      </c>
      <c r="D171" s="57">
        <v>0</v>
      </c>
      <c r="E171" s="57" t="s">
        <v>265</v>
      </c>
      <c r="F171" s="48" t="s">
        <v>265</v>
      </c>
      <c r="G171" s="57" t="s">
        <v>265</v>
      </c>
      <c r="H171" s="48">
        <v>0</v>
      </c>
      <c r="I171" s="57">
        <v>0</v>
      </c>
      <c r="J171" s="57" t="s">
        <v>265</v>
      </c>
      <c r="K171" s="58" t="s">
        <v>265</v>
      </c>
      <c r="L171" s="2"/>
    </row>
    <row r="172" spans="1:12" ht="31.5" hidden="1">
      <c r="A172" s="140"/>
      <c r="B172" s="126"/>
      <c r="C172" s="75" t="s">
        <v>220</v>
      </c>
      <c r="D172" s="57">
        <v>0</v>
      </c>
      <c r="E172" s="57" t="s">
        <v>265</v>
      </c>
      <c r="F172" s="48" t="s">
        <v>265</v>
      </c>
      <c r="G172" s="57" t="s">
        <v>265</v>
      </c>
      <c r="H172" s="48">
        <v>0</v>
      </c>
      <c r="I172" s="57">
        <v>0</v>
      </c>
      <c r="J172" s="57" t="s">
        <v>265</v>
      </c>
      <c r="K172" s="58" t="s">
        <v>265</v>
      </c>
      <c r="L172" s="2"/>
    </row>
    <row r="173" spans="1:12">
      <c r="A173" s="135" t="s">
        <v>64</v>
      </c>
      <c r="B173" s="135"/>
      <c r="C173" s="135"/>
      <c r="D173" s="135"/>
      <c r="E173" s="135"/>
      <c r="F173" s="135"/>
      <c r="G173" s="135"/>
      <c r="H173" s="135"/>
      <c r="I173" s="135"/>
      <c r="J173" s="135"/>
      <c r="K173" s="135"/>
      <c r="L173" s="2"/>
    </row>
    <row r="174" spans="1:12">
      <c r="A174" s="131" t="s">
        <v>66</v>
      </c>
      <c r="B174" s="124" t="s">
        <v>5</v>
      </c>
      <c r="C174" s="54" t="s">
        <v>3</v>
      </c>
      <c r="D174" s="48">
        <f>D175+D177+D179+D180</f>
        <v>1200</v>
      </c>
      <c r="E174" s="48" t="s">
        <v>265</v>
      </c>
      <c r="F174" s="48" t="s">
        <v>265</v>
      </c>
      <c r="G174" s="48" t="s">
        <v>265</v>
      </c>
      <c r="H174" s="48">
        <f>H175+H177+H179+H180</f>
        <v>0</v>
      </c>
      <c r="I174" s="48">
        <f>H174/D174*100</f>
        <v>0</v>
      </c>
      <c r="J174" s="48" t="s">
        <v>265</v>
      </c>
      <c r="K174" s="59" t="s">
        <v>265</v>
      </c>
      <c r="L174" s="3"/>
    </row>
    <row r="175" spans="1:12">
      <c r="A175" s="131"/>
      <c r="B175" s="125"/>
      <c r="C175" s="75" t="s">
        <v>4</v>
      </c>
      <c r="D175" s="48">
        <f t="shared" ref="D175:F177" si="42">D182+D189+D196</f>
        <v>1200</v>
      </c>
      <c r="E175" s="48">
        <f t="shared" si="42"/>
        <v>1200</v>
      </c>
      <c r="F175" s="48">
        <f t="shared" si="42"/>
        <v>1080</v>
      </c>
      <c r="G175" s="48">
        <f t="shared" ref="G175:H180" si="43">G182+G189+G196</f>
        <v>0</v>
      </c>
      <c r="H175" s="48">
        <f t="shared" si="43"/>
        <v>0</v>
      </c>
      <c r="I175" s="48">
        <f t="shared" ref="I175" si="44">H175/D175*100</f>
        <v>0</v>
      </c>
      <c r="J175" s="48">
        <f>G175/E175*100</f>
        <v>0</v>
      </c>
      <c r="K175" s="59">
        <f>G175/F175*100</f>
        <v>0</v>
      </c>
      <c r="L175" s="3"/>
    </row>
    <row r="176" spans="1:12" ht="31.5">
      <c r="A176" s="131"/>
      <c r="B176" s="125"/>
      <c r="C176" s="75" t="s">
        <v>201</v>
      </c>
      <c r="D176" s="48">
        <f t="shared" si="42"/>
        <v>0</v>
      </c>
      <c r="E176" s="48">
        <f t="shared" si="42"/>
        <v>0</v>
      </c>
      <c r="F176" s="48">
        <f t="shared" si="42"/>
        <v>0</v>
      </c>
      <c r="G176" s="48">
        <f t="shared" si="43"/>
        <v>0</v>
      </c>
      <c r="H176" s="48">
        <f t="shared" si="43"/>
        <v>0</v>
      </c>
      <c r="I176" s="48">
        <v>0</v>
      </c>
      <c r="J176" s="48">
        <v>0</v>
      </c>
      <c r="K176" s="59">
        <v>0</v>
      </c>
      <c r="L176" s="3"/>
    </row>
    <row r="177" spans="1:12">
      <c r="A177" s="131"/>
      <c r="B177" s="125"/>
      <c r="C177" s="75" t="s">
        <v>9</v>
      </c>
      <c r="D177" s="48">
        <f t="shared" si="42"/>
        <v>0</v>
      </c>
      <c r="E177" s="48">
        <f t="shared" si="42"/>
        <v>0</v>
      </c>
      <c r="F177" s="48">
        <f t="shared" si="42"/>
        <v>0</v>
      </c>
      <c r="G177" s="48">
        <f t="shared" si="43"/>
        <v>0</v>
      </c>
      <c r="H177" s="48">
        <f t="shared" si="43"/>
        <v>0</v>
      </c>
      <c r="I177" s="48">
        <v>0</v>
      </c>
      <c r="J177" s="48">
        <v>0</v>
      </c>
      <c r="K177" s="59">
        <v>0</v>
      </c>
      <c r="L177" s="3"/>
    </row>
    <row r="178" spans="1:12" ht="31.5">
      <c r="A178" s="131"/>
      <c r="B178" s="125"/>
      <c r="C178" s="75" t="s">
        <v>202</v>
      </c>
      <c r="D178" s="48">
        <v>0</v>
      </c>
      <c r="E178" s="48">
        <f>E185+E192+E199</f>
        <v>0</v>
      </c>
      <c r="F178" s="48">
        <f>F185+F192+F199</f>
        <v>0</v>
      </c>
      <c r="G178" s="48">
        <f t="shared" si="43"/>
        <v>0</v>
      </c>
      <c r="H178" s="48">
        <f t="shared" si="43"/>
        <v>0</v>
      </c>
      <c r="I178" s="48">
        <v>0</v>
      </c>
      <c r="J178" s="48">
        <v>0</v>
      </c>
      <c r="K178" s="59">
        <v>0</v>
      </c>
      <c r="L178" s="3"/>
    </row>
    <row r="179" spans="1:12">
      <c r="A179" s="131"/>
      <c r="B179" s="125"/>
      <c r="C179" s="75" t="s">
        <v>219</v>
      </c>
      <c r="D179" s="48">
        <f>D186+D193+D200</f>
        <v>0</v>
      </c>
      <c r="E179" s="48" t="s">
        <v>265</v>
      </c>
      <c r="F179" s="48" t="s">
        <v>265</v>
      </c>
      <c r="G179" s="48" t="s">
        <v>265</v>
      </c>
      <c r="H179" s="48">
        <f t="shared" si="43"/>
        <v>0</v>
      </c>
      <c r="I179" s="48">
        <v>0</v>
      </c>
      <c r="J179" s="48" t="s">
        <v>265</v>
      </c>
      <c r="K179" s="59" t="s">
        <v>265</v>
      </c>
      <c r="L179" s="3"/>
    </row>
    <row r="180" spans="1:12" ht="31.5">
      <c r="A180" s="131"/>
      <c r="B180" s="126"/>
      <c r="C180" s="75" t="s">
        <v>220</v>
      </c>
      <c r="D180" s="48">
        <f>D187+D194+D201</f>
        <v>0</v>
      </c>
      <c r="E180" s="48" t="s">
        <v>265</v>
      </c>
      <c r="F180" s="48" t="s">
        <v>265</v>
      </c>
      <c r="G180" s="48" t="s">
        <v>265</v>
      </c>
      <c r="H180" s="48">
        <f t="shared" si="43"/>
        <v>0</v>
      </c>
      <c r="I180" s="48">
        <v>0</v>
      </c>
      <c r="J180" s="48" t="s">
        <v>265</v>
      </c>
      <c r="K180" s="59" t="s">
        <v>265</v>
      </c>
      <c r="L180" s="3"/>
    </row>
    <row r="181" spans="1:12" hidden="1">
      <c r="A181" s="121" t="s">
        <v>189</v>
      </c>
      <c r="B181" s="124" t="s">
        <v>5</v>
      </c>
      <c r="C181" s="54" t="s">
        <v>3</v>
      </c>
      <c r="D181" s="48">
        <f>D182+D184+D186+D187</f>
        <v>0</v>
      </c>
      <c r="E181" s="48" t="s">
        <v>265</v>
      </c>
      <c r="F181" s="48" t="s">
        <v>265</v>
      </c>
      <c r="G181" s="48" t="s">
        <v>265</v>
      </c>
      <c r="H181" s="48">
        <f>H182+H184+H186+H187</f>
        <v>0</v>
      </c>
      <c r="I181" s="48">
        <v>0</v>
      </c>
      <c r="J181" s="48" t="s">
        <v>265</v>
      </c>
      <c r="K181" s="59" t="s">
        <v>265</v>
      </c>
      <c r="L181" s="3"/>
    </row>
    <row r="182" spans="1:12" hidden="1">
      <c r="A182" s="121"/>
      <c r="B182" s="125"/>
      <c r="C182" s="75" t="s">
        <v>4</v>
      </c>
      <c r="D182" s="48">
        <v>0</v>
      </c>
      <c r="E182" s="48">
        <v>0</v>
      </c>
      <c r="F182" s="48">
        <v>0</v>
      </c>
      <c r="G182" s="48">
        <v>0</v>
      </c>
      <c r="H182" s="48">
        <v>0</v>
      </c>
      <c r="I182" s="48">
        <v>0</v>
      </c>
      <c r="J182" s="48">
        <v>0</v>
      </c>
      <c r="K182" s="59">
        <v>0</v>
      </c>
      <c r="L182" s="3"/>
    </row>
    <row r="183" spans="1:12" ht="31.5" hidden="1">
      <c r="A183" s="121"/>
      <c r="B183" s="125"/>
      <c r="C183" s="75" t="s">
        <v>201</v>
      </c>
      <c r="D183" s="48">
        <v>0</v>
      </c>
      <c r="E183" s="48">
        <v>0</v>
      </c>
      <c r="F183" s="48">
        <v>0</v>
      </c>
      <c r="G183" s="48">
        <v>0</v>
      </c>
      <c r="H183" s="48">
        <v>0</v>
      </c>
      <c r="I183" s="48">
        <v>0</v>
      </c>
      <c r="J183" s="48">
        <v>0</v>
      </c>
      <c r="K183" s="59">
        <v>0</v>
      </c>
      <c r="L183" s="3"/>
    </row>
    <row r="184" spans="1:12" hidden="1">
      <c r="A184" s="121"/>
      <c r="B184" s="125"/>
      <c r="C184" s="75" t="s">
        <v>9</v>
      </c>
      <c r="D184" s="48">
        <v>0</v>
      </c>
      <c r="E184" s="48">
        <v>0</v>
      </c>
      <c r="F184" s="48">
        <v>0</v>
      </c>
      <c r="G184" s="48">
        <v>0</v>
      </c>
      <c r="H184" s="48">
        <v>0</v>
      </c>
      <c r="I184" s="48">
        <v>0</v>
      </c>
      <c r="J184" s="48">
        <v>0</v>
      </c>
      <c r="K184" s="59">
        <v>0</v>
      </c>
      <c r="L184" s="3"/>
    </row>
    <row r="185" spans="1:12" ht="31.5" hidden="1">
      <c r="A185" s="121"/>
      <c r="B185" s="125"/>
      <c r="C185" s="75" t="s">
        <v>202</v>
      </c>
      <c r="D185" s="48">
        <v>0</v>
      </c>
      <c r="E185" s="48">
        <v>0</v>
      </c>
      <c r="F185" s="48">
        <v>0</v>
      </c>
      <c r="G185" s="48">
        <v>0</v>
      </c>
      <c r="H185" s="48">
        <v>0</v>
      </c>
      <c r="I185" s="48">
        <v>0</v>
      </c>
      <c r="J185" s="48">
        <v>0</v>
      </c>
      <c r="K185" s="59">
        <v>0</v>
      </c>
      <c r="L185" s="3"/>
    </row>
    <row r="186" spans="1:12" hidden="1">
      <c r="A186" s="121"/>
      <c r="B186" s="125"/>
      <c r="C186" s="75" t="s">
        <v>219</v>
      </c>
      <c r="D186" s="48">
        <v>0</v>
      </c>
      <c r="E186" s="48" t="s">
        <v>265</v>
      </c>
      <c r="F186" s="48" t="s">
        <v>265</v>
      </c>
      <c r="G186" s="48" t="s">
        <v>265</v>
      </c>
      <c r="H186" s="48">
        <v>0</v>
      </c>
      <c r="I186" s="48">
        <v>0</v>
      </c>
      <c r="J186" s="48" t="s">
        <v>265</v>
      </c>
      <c r="K186" s="59" t="s">
        <v>265</v>
      </c>
      <c r="L186" s="3"/>
    </row>
    <row r="187" spans="1:12" ht="31.5" hidden="1">
      <c r="A187" s="121"/>
      <c r="B187" s="126"/>
      <c r="C187" s="75" t="s">
        <v>220</v>
      </c>
      <c r="D187" s="48">
        <v>0</v>
      </c>
      <c r="E187" s="48" t="s">
        <v>265</v>
      </c>
      <c r="F187" s="48" t="s">
        <v>265</v>
      </c>
      <c r="G187" s="48" t="s">
        <v>265</v>
      </c>
      <c r="H187" s="48">
        <v>0</v>
      </c>
      <c r="I187" s="48">
        <v>0</v>
      </c>
      <c r="J187" s="48" t="s">
        <v>265</v>
      </c>
      <c r="K187" s="59" t="s">
        <v>265</v>
      </c>
      <c r="L187" s="3"/>
    </row>
    <row r="188" spans="1:12" hidden="1">
      <c r="A188" s="131" t="s">
        <v>45</v>
      </c>
      <c r="B188" s="124" t="s">
        <v>195</v>
      </c>
      <c r="C188" s="54" t="s">
        <v>3</v>
      </c>
      <c r="D188" s="48">
        <f>D189+D191+D193+D194</f>
        <v>0</v>
      </c>
      <c r="E188" s="48" t="s">
        <v>265</v>
      </c>
      <c r="F188" s="48" t="s">
        <v>265</v>
      </c>
      <c r="G188" s="48" t="s">
        <v>265</v>
      </c>
      <c r="H188" s="48">
        <f>H189+H191+H193+H194</f>
        <v>0</v>
      </c>
      <c r="I188" s="48">
        <v>0</v>
      </c>
      <c r="J188" s="48" t="s">
        <v>265</v>
      </c>
      <c r="K188" s="59" t="s">
        <v>265</v>
      </c>
      <c r="L188" s="3"/>
    </row>
    <row r="189" spans="1:12" hidden="1">
      <c r="A189" s="131"/>
      <c r="B189" s="125"/>
      <c r="C189" s="75" t="s">
        <v>4</v>
      </c>
      <c r="D189" s="48">
        <v>0</v>
      </c>
      <c r="E189" s="48">
        <v>0</v>
      </c>
      <c r="F189" s="48">
        <v>0</v>
      </c>
      <c r="G189" s="48">
        <v>0</v>
      </c>
      <c r="H189" s="48">
        <v>0</v>
      </c>
      <c r="I189" s="48">
        <v>0</v>
      </c>
      <c r="J189" s="48">
        <v>0</v>
      </c>
      <c r="K189" s="59">
        <v>0</v>
      </c>
      <c r="L189" s="3"/>
    </row>
    <row r="190" spans="1:12" ht="31.5" hidden="1">
      <c r="A190" s="131"/>
      <c r="B190" s="125"/>
      <c r="C190" s="75" t="s">
        <v>201</v>
      </c>
      <c r="D190" s="48">
        <v>0</v>
      </c>
      <c r="E190" s="48">
        <v>0</v>
      </c>
      <c r="F190" s="48">
        <v>0</v>
      </c>
      <c r="G190" s="48">
        <v>0</v>
      </c>
      <c r="H190" s="48">
        <v>0</v>
      </c>
      <c r="I190" s="48">
        <v>0</v>
      </c>
      <c r="J190" s="48">
        <v>0</v>
      </c>
      <c r="K190" s="59">
        <v>0</v>
      </c>
      <c r="L190" s="3"/>
    </row>
    <row r="191" spans="1:12" hidden="1">
      <c r="A191" s="131"/>
      <c r="B191" s="125"/>
      <c r="C191" s="75" t="s">
        <v>218</v>
      </c>
      <c r="D191" s="48">
        <v>0</v>
      </c>
      <c r="E191" s="48">
        <v>0</v>
      </c>
      <c r="F191" s="48">
        <v>0</v>
      </c>
      <c r="G191" s="48">
        <v>0</v>
      </c>
      <c r="H191" s="48">
        <v>0</v>
      </c>
      <c r="I191" s="48">
        <v>0</v>
      </c>
      <c r="J191" s="48">
        <v>0</v>
      </c>
      <c r="K191" s="59">
        <v>0</v>
      </c>
      <c r="L191" s="3"/>
    </row>
    <row r="192" spans="1:12" ht="31.5" hidden="1">
      <c r="A192" s="131"/>
      <c r="B192" s="125"/>
      <c r="C192" s="75" t="s">
        <v>202</v>
      </c>
      <c r="D192" s="48">
        <v>0</v>
      </c>
      <c r="E192" s="48">
        <v>0</v>
      </c>
      <c r="F192" s="48">
        <v>0</v>
      </c>
      <c r="G192" s="48">
        <v>0</v>
      </c>
      <c r="H192" s="48">
        <v>0</v>
      </c>
      <c r="I192" s="48">
        <v>0</v>
      </c>
      <c r="J192" s="48">
        <v>0</v>
      </c>
      <c r="K192" s="59">
        <v>0</v>
      </c>
      <c r="L192" s="3"/>
    </row>
    <row r="193" spans="1:12" hidden="1">
      <c r="A193" s="131"/>
      <c r="B193" s="125"/>
      <c r="C193" s="75" t="s">
        <v>219</v>
      </c>
      <c r="D193" s="48">
        <v>0</v>
      </c>
      <c r="E193" s="48" t="s">
        <v>265</v>
      </c>
      <c r="F193" s="48" t="s">
        <v>265</v>
      </c>
      <c r="G193" s="48" t="s">
        <v>265</v>
      </c>
      <c r="H193" s="48">
        <v>0</v>
      </c>
      <c r="I193" s="48">
        <v>0</v>
      </c>
      <c r="J193" s="48" t="s">
        <v>265</v>
      </c>
      <c r="K193" s="59" t="s">
        <v>265</v>
      </c>
      <c r="L193" s="3"/>
    </row>
    <row r="194" spans="1:12" ht="31.5" hidden="1">
      <c r="A194" s="131"/>
      <c r="B194" s="126"/>
      <c r="C194" s="75" t="s">
        <v>220</v>
      </c>
      <c r="D194" s="48">
        <v>0</v>
      </c>
      <c r="E194" s="48" t="s">
        <v>265</v>
      </c>
      <c r="F194" s="48" t="s">
        <v>265</v>
      </c>
      <c r="G194" s="48" t="s">
        <v>265</v>
      </c>
      <c r="H194" s="48">
        <v>0</v>
      </c>
      <c r="I194" s="48">
        <v>0</v>
      </c>
      <c r="J194" s="48" t="s">
        <v>265</v>
      </c>
      <c r="K194" s="59" t="s">
        <v>265</v>
      </c>
      <c r="L194" s="3"/>
    </row>
    <row r="195" spans="1:12">
      <c r="A195" s="141" t="s">
        <v>275</v>
      </c>
      <c r="B195" s="124" t="s">
        <v>195</v>
      </c>
      <c r="C195" s="54" t="s">
        <v>3</v>
      </c>
      <c r="D195" s="48">
        <f>D196+D198+D200+D201</f>
        <v>1200</v>
      </c>
      <c r="E195" s="48" t="s">
        <v>265</v>
      </c>
      <c r="F195" s="48" t="s">
        <v>265</v>
      </c>
      <c r="G195" s="48" t="s">
        <v>265</v>
      </c>
      <c r="H195" s="48">
        <f>H196+H198+H200+H201</f>
        <v>0</v>
      </c>
      <c r="I195" s="48">
        <f t="shared" ref="I195:I237" si="45">H195/D195*100</f>
        <v>0</v>
      </c>
      <c r="J195" s="48" t="s">
        <v>265</v>
      </c>
      <c r="K195" s="59" t="s">
        <v>265</v>
      </c>
      <c r="L195" s="3"/>
    </row>
    <row r="196" spans="1:12">
      <c r="A196" s="142"/>
      <c r="B196" s="125"/>
      <c r="C196" s="75" t="s">
        <v>4</v>
      </c>
      <c r="D196" s="48">
        <v>1200</v>
      </c>
      <c r="E196" s="48">
        <v>1200</v>
      </c>
      <c r="F196" s="48">
        <v>1080</v>
      </c>
      <c r="G196" s="48">
        <v>0</v>
      </c>
      <c r="H196" s="48">
        <v>0</v>
      </c>
      <c r="I196" s="48">
        <f t="shared" si="45"/>
        <v>0</v>
      </c>
      <c r="J196" s="48">
        <f>G196/E196*100</f>
        <v>0</v>
      </c>
      <c r="K196" s="59">
        <f t="shared" ref="K196:K217" si="46">G196/F196*100</f>
        <v>0</v>
      </c>
      <c r="L196" s="3"/>
    </row>
    <row r="197" spans="1:12" ht="31.5">
      <c r="A197" s="142"/>
      <c r="B197" s="125"/>
      <c r="C197" s="75" t="s">
        <v>201</v>
      </c>
      <c r="D197" s="48">
        <v>0</v>
      </c>
      <c r="E197" s="48">
        <v>0</v>
      </c>
      <c r="F197" s="48">
        <v>0</v>
      </c>
      <c r="G197" s="48">
        <v>0</v>
      </c>
      <c r="H197" s="48">
        <v>0</v>
      </c>
      <c r="I197" s="48">
        <v>0</v>
      </c>
      <c r="J197" s="48">
        <v>0</v>
      </c>
      <c r="K197" s="59">
        <v>0</v>
      </c>
      <c r="L197" s="3"/>
    </row>
    <row r="198" spans="1:12">
      <c r="A198" s="142"/>
      <c r="B198" s="125"/>
      <c r="C198" s="75" t="s">
        <v>9</v>
      </c>
      <c r="D198" s="48">
        <f>D205+D212</f>
        <v>0</v>
      </c>
      <c r="E198" s="48">
        <f>E205+E212</f>
        <v>0</v>
      </c>
      <c r="F198" s="48">
        <v>0</v>
      </c>
      <c r="G198" s="48">
        <f t="shared" ref="G198:H201" si="47">G205+G212</f>
        <v>0</v>
      </c>
      <c r="H198" s="48">
        <f t="shared" si="47"/>
        <v>0</v>
      </c>
      <c r="I198" s="48">
        <v>0</v>
      </c>
      <c r="J198" s="48">
        <v>0</v>
      </c>
      <c r="K198" s="59">
        <v>0</v>
      </c>
      <c r="L198" s="3"/>
    </row>
    <row r="199" spans="1:12" ht="31.5">
      <c r="A199" s="142"/>
      <c r="B199" s="125"/>
      <c r="C199" s="75" t="s">
        <v>202</v>
      </c>
      <c r="D199" s="48">
        <v>0</v>
      </c>
      <c r="E199" s="48">
        <f>E206+E213</f>
        <v>0</v>
      </c>
      <c r="F199" s="48">
        <v>0</v>
      </c>
      <c r="G199" s="48">
        <f t="shared" si="47"/>
        <v>0</v>
      </c>
      <c r="H199" s="48">
        <f t="shared" si="47"/>
        <v>0</v>
      </c>
      <c r="I199" s="48">
        <v>0</v>
      </c>
      <c r="J199" s="48">
        <v>0</v>
      </c>
      <c r="K199" s="59">
        <v>0</v>
      </c>
      <c r="L199" s="3"/>
    </row>
    <row r="200" spans="1:12">
      <c r="A200" s="142"/>
      <c r="B200" s="125"/>
      <c r="C200" s="75" t="s">
        <v>219</v>
      </c>
      <c r="D200" s="48">
        <f>D207+D214</f>
        <v>0</v>
      </c>
      <c r="E200" s="48" t="s">
        <v>265</v>
      </c>
      <c r="F200" s="48" t="s">
        <v>265</v>
      </c>
      <c r="G200" s="48" t="s">
        <v>265</v>
      </c>
      <c r="H200" s="48">
        <f t="shared" si="47"/>
        <v>0</v>
      </c>
      <c r="I200" s="48">
        <v>0</v>
      </c>
      <c r="J200" s="48" t="s">
        <v>265</v>
      </c>
      <c r="K200" s="59" t="s">
        <v>265</v>
      </c>
      <c r="L200" s="3"/>
    </row>
    <row r="201" spans="1:12" ht="31.5">
      <c r="A201" s="142"/>
      <c r="B201" s="126"/>
      <c r="C201" s="75" t="s">
        <v>220</v>
      </c>
      <c r="D201" s="48">
        <f>D208+D215</f>
        <v>0</v>
      </c>
      <c r="E201" s="48" t="s">
        <v>265</v>
      </c>
      <c r="F201" s="48" t="s">
        <v>265</v>
      </c>
      <c r="G201" s="48" t="s">
        <v>265</v>
      </c>
      <c r="H201" s="48">
        <f t="shared" si="47"/>
        <v>0</v>
      </c>
      <c r="I201" s="48">
        <v>0</v>
      </c>
      <c r="J201" s="48" t="s">
        <v>265</v>
      </c>
      <c r="K201" s="59" t="s">
        <v>265</v>
      </c>
      <c r="L201" s="3"/>
    </row>
    <row r="202" spans="1:12">
      <c r="A202" s="131" t="s">
        <v>46</v>
      </c>
      <c r="B202" s="114" t="s">
        <v>5</v>
      </c>
      <c r="C202" s="54" t="s">
        <v>3</v>
      </c>
      <c r="D202" s="48">
        <f>D203+D205+D207+D208</f>
        <v>650</v>
      </c>
      <c r="E202" s="48" t="s">
        <v>265</v>
      </c>
      <c r="F202" s="48" t="s">
        <v>265</v>
      </c>
      <c r="G202" s="48" t="s">
        <v>265</v>
      </c>
      <c r="H202" s="48">
        <f>H203+H205+H207+H208</f>
        <v>11.3</v>
      </c>
      <c r="I202" s="48">
        <f t="shared" si="45"/>
        <v>1.7384615384615387</v>
      </c>
      <c r="J202" s="48" t="s">
        <v>265</v>
      </c>
      <c r="K202" s="48" t="s">
        <v>265</v>
      </c>
      <c r="L202" s="3"/>
    </row>
    <row r="203" spans="1:12">
      <c r="A203" s="131"/>
      <c r="B203" s="114"/>
      <c r="C203" s="75" t="s">
        <v>4</v>
      </c>
      <c r="D203" s="48">
        <f>D210+D217</f>
        <v>650</v>
      </c>
      <c r="E203" s="48">
        <f t="shared" ref="E203:F203" si="48">E210+E217</f>
        <v>650</v>
      </c>
      <c r="F203" s="48">
        <f t="shared" si="48"/>
        <v>592.5</v>
      </c>
      <c r="G203" s="48">
        <f t="shared" ref="G203:H208" si="49">G210+G217</f>
        <v>11.3</v>
      </c>
      <c r="H203" s="48">
        <f t="shared" si="49"/>
        <v>11.3</v>
      </c>
      <c r="I203" s="48">
        <f t="shared" si="45"/>
        <v>1.7384615384615387</v>
      </c>
      <c r="J203" s="48">
        <f>G203/E203*100</f>
        <v>1.7384615384615387</v>
      </c>
      <c r="K203" s="48">
        <f t="shared" si="46"/>
        <v>1.907172995780591</v>
      </c>
      <c r="L203" s="3"/>
    </row>
    <row r="204" spans="1:12" ht="31.5">
      <c r="A204" s="131"/>
      <c r="B204" s="114"/>
      <c r="C204" s="75" t="s">
        <v>201</v>
      </c>
      <c r="D204" s="48">
        <v>0</v>
      </c>
      <c r="E204" s="48">
        <v>0</v>
      </c>
      <c r="F204" s="48">
        <v>0</v>
      </c>
      <c r="G204" s="48">
        <f t="shared" si="49"/>
        <v>0</v>
      </c>
      <c r="H204" s="48">
        <f t="shared" si="49"/>
        <v>0</v>
      </c>
      <c r="I204" s="48">
        <v>0</v>
      </c>
      <c r="J204" s="48">
        <v>0</v>
      </c>
      <c r="K204" s="48">
        <v>0</v>
      </c>
      <c r="L204" s="3"/>
    </row>
    <row r="205" spans="1:12">
      <c r="A205" s="131"/>
      <c r="B205" s="114"/>
      <c r="C205" s="75" t="s">
        <v>218</v>
      </c>
      <c r="D205" s="48">
        <f>D212+D219</f>
        <v>0</v>
      </c>
      <c r="E205" s="48">
        <f>E212+E219</f>
        <v>0</v>
      </c>
      <c r="F205" s="48">
        <f>F212+F219</f>
        <v>0</v>
      </c>
      <c r="G205" s="48">
        <f t="shared" si="49"/>
        <v>0</v>
      </c>
      <c r="H205" s="48">
        <f t="shared" si="49"/>
        <v>0</v>
      </c>
      <c r="I205" s="48">
        <v>0</v>
      </c>
      <c r="J205" s="48">
        <v>0</v>
      </c>
      <c r="K205" s="48">
        <v>0</v>
      </c>
      <c r="L205" s="3"/>
    </row>
    <row r="206" spans="1:12" ht="31.5">
      <c r="A206" s="131"/>
      <c r="B206" s="114"/>
      <c r="C206" s="75" t="s">
        <v>202</v>
      </c>
      <c r="D206" s="48">
        <v>0</v>
      </c>
      <c r="E206" s="48">
        <f>E213+E220</f>
        <v>0</v>
      </c>
      <c r="F206" s="48">
        <f>F213+F220</f>
        <v>0</v>
      </c>
      <c r="G206" s="48">
        <f t="shared" si="49"/>
        <v>0</v>
      </c>
      <c r="H206" s="48">
        <f t="shared" si="49"/>
        <v>0</v>
      </c>
      <c r="I206" s="48">
        <v>0</v>
      </c>
      <c r="J206" s="48">
        <v>0</v>
      </c>
      <c r="K206" s="48">
        <v>0</v>
      </c>
      <c r="L206" s="3"/>
    </row>
    <row r="207" spans="1:12">
      <c r="A207" s="131"/>
      <c r="B207" s="114"/>
      <c r="C207" s="75" t="s">
        <v>219</v>
      </c>
      <c r="D207" s="48">
        <f>D214+D221</f>
        <v>0</v>
      </c>
      <c r="E207" s="48" t="s">
        <v>265</v>
      </c>
      <c r="F207" s="48" t="s">
        <v>265</v>
      </c>
      <c r="G207" s="48" t="s">
        <v>265</v>
      </c>
      <c r="H207" s="48">
        <f t="shared" si="49"/>
        <v>0</v>
      </c>
      <c r="I207" s="48">
        <v>0</v>
      </c>
      <c r="J207" s="48" t="s">
        <v>265</v>
      </c>
      <c r="K207" s="48" t="s">
        <v>265</v>
      </c>
      <c r="L207" s="3"/>
    </row>
    <row r="208" spans="1:12" ht="31.5">
      <c r="A208" s="131"/>
      <c r="B208" s="114"/>
      <c r="C208" s="75" t="s">
        <v>220</v>
      </c>
      <c r="D208" s="48">
        <f>D215+D222</f>
        <v>0</v>
      </c>
      <c r="E208" s="48" t="s">
        <v>265</v>
      </c>
      <c r="F208" s="48" t="s">
        <v>265</v>
      </c>
      <c r="G208" s="48" t="s">
        <v>265</v>
      </c>
      <c r="H208" s="48">
        <f t="shared" si="49"/>
        <v>0</v>
      </c>
      <c r="I208" s="48">
        <v>0</v>
      </c>
      <c r="J208" s="48" t="s">
        <v>265</v>
      </c>
      <c r="K208" s="48" t="s">
        <v>265</v>
      </c>
      <c r="L208" s="3"/>
    </row>
    <row r="209" spans="1:17">
      <c r="A209" s="131" t="s">
        <v>47</v>
      </c>
      <c r="B209" s="114" t="s">
        <v>5</v>
      </c>
      <c r="C209" s="54" t="s">
        <v>3</v>
      </c>
      <c r="D209" s="48">
        <f>D210+D212+D214+D215</f>
        <v>150</v>
      </c>
      <c r="E209" s="48" t="s">
        <v>265</v>
      </c>
      <c r="F209" s="48" t="s">
        <v>265</v>
      </c>
      <c r="G209" s="48" t="s">
        <v>265</v>
      </c>
      <c r="H209" s="48">
        <f>H210+H212+H214+H215</f>
        <v>0</v>
      </c>
      <c r="I209" s="48">
        <v>0</v>
      </c>
      <c r="J209" s="48" t="s">
        <v>265</v>
      </c>
      <c r="K209" s="48" t="s">
        <v>265</v>
      </c>
      <c r="L209" s="3"/>
      <c r="M209" s="2"/>
      <c r="N209" s="2"/>
      <c r="O209" s="2"/>
      <c r="P209" s="2"/>
      <c r="Q209" s="2"/>
    </row>
    <row r="210" spans="1:17">
      <c r="A210" s="131"/>
      <c r="B210" s="114"/>
      <c r="C210" s="75" t="s">
        <v>4</v>
      </c>
      <c r="D210" s="48">
        <v>150</v>
      </c>
      <c r="E210" s="48">
        <v>150</v>
      </c>
      <c r="F210" s="48">
        <v>150</v>
      </c>
      <c r="G210" s="48">
        <v>0</v>
      </c>
      <c r="H210" s="48">
        <v>0</v>
      </c>
      <c r="I210" s="48">
        <v>0</v>
      </c>
      <c r="J210" s="48">
        <v>0</v>
      </c>
      <c r="K210" s="48">
        <v>0</v>
      </c>
      <c r="L210" s="3"/>
      <c r="M210" s="2"/>
      <c r="N210" s="2"/>
      <c r="O210" s="2"/>
      <c r="P210" s="2"/>
      <c r="Q210" s="2"/>
    </row>
    <row r="211" spans="1:17" ht="31.5">
      <c r="A211" s="131"/>
      <c r="B211" s="114"/>
      <c r="C211" s="75" t="s">
        <v>201</v>
      </c>
      <c r="D211" s="48">
        <v>0</v>
      </c>
      <c r="E211" s="48">
        <v>0</v>
      </c>
      <c r="F211" s="48">
        <v>0</v>
      </c>
      <c r="G211" s="48">
        <v>0</v>
      </c>
      <c r="H211" s="48">
        <v>0</v>
      </c>
      <c r="I211" s="48">
        <v>0</v>
      </c>
      <c r="J211" s="48">
        <v>0</v>
      </c>
      <c r="K211" s="48">
        <v>0</v>
      </c>
      <c r="L211" s="3"/>
      <c r="M211" s="2"/>
      <c r="N211" s="2"/>
      <c r="O211" s="2"/>
      <c r="P211" s="2"/>
      <c r="Q211" s="2"/>
    </row>
    <row r="212" spans="1:17">
      <c r="A212" s="131"/>
      <c r="B212" s="114"/>
      <c r="C212" s="75" t="s">
        <v>9</v>
      </c>
      <c r="D212" s="48">
        <v>0</v>
      </c>
      <c r="E212" s="48">
        <v>0</v>
      </c>
      <c r="F212" s="48">
        <v>0</v>
      </c>
      <c r="G212" s="48">
        <v>0</v>
      </c>
      <c r="H212" s="48">
        <v>0</v>
      </c>
      <c r="I212" s="48">
        <v>0</v>
      </c>
      <c r="J212" s="48">
        <v>0</v>
      </c>
      <c r="K212" s="48">
        <v>0</v>
      </c>
      <c r="L212" s="3"/>
    </row>
    <row r="213" spans="1:17" ht="31.5">
      <c r="A213" s="131"/>
      <c r="B213" s="114"/>
      <c r="C213" s="75" t="s">
        <v>202</v>
      </c>
      <c r="D213" s="48">
        <v>0</v>
      </c>
      <c r="E213" s="48">
        <v>0</v>
      </c>
      <c r="F213" s="48">
        <v>0</v>
      </c>
      <c r="G213" s="48">
        <v>0</v>
      </c>
      <c r="H213" s="48">
        <v>0</v>
      </c>
      <c r="I213" s="48">
        <v>0</v>
      </c>
      <c r="J213" s="48">
        <v>0</v>
      </c>
      <c r="K213" s="48">
        <v>0</v>
      </c>
      <c r="L213" s="3"/>
    </row>
    <row r="214" spans="1:17">
      <c r="A214" s="131"/>
      <c r="B214" s="114"/>
      <c r="C214" s="75" t="s">
        <v>219</v>
      </c>
      <c r="D214" s="48">
        <v>0</v>
      </c>
      <c r="E214" s="48" t="s">
        <v>265</v>
      </c>
      <c r="F214" s="48" t="s">
        <v>265</v>
      </c>
      <c r="G214" s="48" t="s">
        <v>265</v>
      </c>
      <c r="H214" s="48">
        <v>0</v>
      </c>
      <c r="I214" s="48">
        <v>0</v>
      </c>
      <c r="J214" s="48" t="s">
        <v>265</v>
      </c>
      <c r="K214" s="48" t="s">
        <v>265</v>
      </c>
      <c r="L214" s="3"/>
    </row>
    <row r="215" spans="1:17" ht="31.5">
      <c r="A215" s="131"/>
      <c r="B215" s="114"/>
      <c r="C215" s="75" t="s">
        <v>220</v>
      </c>
      <c r="D215" s="48">
        <v>0</v>
      </c>
      <c r="E215" s="48" t="s">
        <v>265</v>
      </c>
      <c r="F215" s="48" t="s">
        <v>265</v>
      </c>
      <c r="G215" s="48" t="s">
        <v>265</v>
      </c>
      <c r="H215" s="48">
        <v>0</v>
      </c>
      <c r="I215" s="48">
        <v>0</v>
      </c>
      <c r="J215" s="48" t="s">
        <v>265</v>
      </c>
      <c r="K215" s="48" t="s">
        <v>265</v>
      </c>
      <c r="L215" s="3"/>
    </row>
    <row r="216" spans="1:17">
      <c r="A216" s="131" t="s">
        <v>48</v>
      </c>
      <c r="B216" s="114" t="s">
        <v>5</v>
      </c>
      <c r="C216" s="54" t="s">
        <v>3</v>
      </c>
      <c r="D216" s="48">
        <f>D217+D219+D221+D222</f>
        <v>500</v>
      </c>
      <c r="E216" s="48" t="s">
        <v>265</v>
      </c>
      <c r="F216" s="48" t="s">
        <v>265</v>
      </c>
      <c r="G216" s="48" t="s">
        <v>265</v>
      </c>
      <c r="H216" s="48">
        <f>H217+H219+H221+H222</f>
        <v>11.3</v>
      </c>
      <c r="I216" s="48">
        <f t="shared" si="45"/>
        <v>2.2600000000000002</v>
      </c>
      <c r="J216" s="48" t="s">
        <v>265</v>
      </c>
      <c r="K216" s="48" t="s">
        <v>265</v>
      </c>
      <c r="L216" s="3"/>
    </row>
    <row r="217" spans="1:17">
      <c r="A217" s="131"/>
      <c r="B217" s="114"/>
      <c r="C217" s="75" t="s">
        <v>4</v>
      </c>
      <c r="D217" s="48">
        <v>500</v>
      </c>
      <c r="E217" s="48">
        <v>500</v>
      </c>
      <c r="F217" s="48">
        <v>442.5</v>
      </c>
      <c r="G217" s="48">
        <v>11.3</v>
      </c>
      <c r="H217" s="48">
        <v>11.3</v>
      </c>
      <c r="I217" s="48">
        <f t="shared" si="45"/>
        <v>2.2600000000000002</v>
      </c>
      <c r="J217" s="48">
        <f>G217/E217*100</f>
        <v>2.2600000000000002</v>
      </c>
      <c r="K217" s="48">
        <f t="shared" si="46"/>
        <v>2.5536723163841808</v>
      </c>
      <c r="L217" s="3"/>
    </row>
    <row r="218" spans="1:17" ht="31.5">
      <c r="A218" s="131"/>
      <c r="B218" s="114"/>
      <c r="C218" s="75" t="s">
        <v>201</v>
      </c>
      <c r="D218" s="48">
        <v>0</v>
      </c>
      <c r="E218" s="48">
        <v>0</v>
      </c>
      <c r="F218" s="48">
        <v>0</v>
      </c>
      <c r="G218" s="48">
        <v>0</v>
      </c>
      <c r="H218" s="48">
        <v>0</v>
      </c>
      <c r="I218" s="48">
        <v>0</v>
      </c>
      <c r="J218" s="48">
        <v>0</v>
      </c>
      <c r="K218" s="48">
        <v>0</v>
      </c>
      <c r="L218" s="3"/>
      <c r="M218" s="33"/>
    </row>
    <row r="219" spans="1:17">
      <c r="A219" s="131"/>
      <c r="B219" s="114"/>
      <c r="C219" s="75" t="s">
        <v>9</v>
      </c>
      <c r="D219" s="48">
        <v>0</v>
      </c>
      <c r="E219" s="48">
        <v>0</v>
      </c>
      <c r="F219" s="48">
        <v>0</v>
      </c>
      <c r="G219" s="48">
        <v>0</v>
      </c>
      <c r="H219" s="48">
        <v>0</v>
      </c>
      <c r="I219" s="48">
        <v>0</v>
      </c>
      <c r="J219" s="48">
        <v>0</v>
      </c>
      <c r="K219" s="48">
        <v>0</v>
      </c>
      <c r="L219" s="3"/>
    </row>
    <row r="220" spans="1:17" ht="31.5">
      <c r="A220" s="131"/>
      <c r="B220" s="114"/>
      <c r="C220" s="75" t="s">
        <v>202</v>
      </c>
      <c r="D220" s="48">
        <v>0</v>
      </c>
      <c r="E220" s="48">
        <v>0</v>
      </c>
      <c r="F220" s="48">
        <v>0</v>
      </c>
      <c r="G220" s="48">
        <v>0</v>
      </c>
      <c r="H220" s="48">
        <v>0</v>
      </c>
      <c r="I220" s="48">
        <v>0</v>
      </c>
      <c r="J220" s="48">
        <v>0</v>
      </c>
      <c r="K220" s="48">
        <v>0</v>
      </c>
      <c r="L220" s="3"/>
    </row>
    <row r="221" spans="1:17">
      <c r="A221" s="131"/>
      <c r="B221" s="114"/>
      <c r="C221" s="75" t="s">
        <v>219</v>
      </c>
      <c r="D221" s="48">
        <v>0</v>
      </c>
      <c r="E221" s="48" t="s">
        <v>265</v>
      </c>
      <c r="F221" s="48" t="s">
        <v>265</v>
      </c>
      <c r="G221" s="48" t="s">
        <v>265</v>
      </c>
      <c r="H221" s="48">
        <v>0</v>
      </c>
      <c r="I221" s="48">
        <v>0</v>
      </c>
      <c r="J221" s="48" t="s">
        <v>265</v>
      </c>
      <c r="K221" s="48" t="s">
        <v>265</v>
      </c>
      <c r="L221" s="3"/>
    </row>
    <row r="222" spans="1:17" ht="31.5">
      <c r="A222" s="131"/>
      <c r="B222" s="114"/>
      <c r="C222" s="75" t="s">
        <v>220</v>
      </c>
      <c r="D222" s="48">
        <v>0</v>
      </c>
      <c r="E222" s="48" t="s">
        <v>265</v>
      </c>
      <c r="F222" s="48" t="s">
        <v>265</v>
      </c>
      <c r="G222" s="48" t="s">
        <v>265</v>
      </c>
      <c r="H222" s="48">
        <v>0</v>
      </c>
      <c r="I222" s="48">
        <v>0</v>
      </c>
      <c r="J222" s="48" t="s">
        <v>265</v>
      </c>
      <c r="K222" s="48" t="s">
        <v>265</v>
      </c>
      <c r="L222" s="3"/>
    </row>
    <row r="223" spans="1:17">
      <c r="A223" s="131" t="s">
        <v>49</v>
      </c>
      <c r="B223" s="114" t="s">
        <v>7</v>
      </c>
      <c r="C223" s="38" t="s">
        <v>3</v>
      </c>
      <c r="D223" s="48">
        <f>D224+D226+D228+D229</f>
        <v>80</v>
      </c>
      <c r="E223" s="48" t="s">
        <v>265</v>
      </c>
      <c r="F223" s="48" t="s">
        <v>265</v>
      </c>
      <c r="G223" s="48" t="s">
        <v>265</v>
      </c>
      <c r="H223" s="48">
        <f>H224+H226+H228+H229</f>
        <v>0</v>
      </c>
      <c r="I223" s="48">
        <f t="shared" si="45"/>
        <v>0</v>
      </c>
      <c r="J223" s="48" t="s">
        <v>265</v>
      </c>
      <c r="K223" s="48" t="s">
        <v>265</v>
      </c>
      <c r="L223" s="3"/>
    </row>
    <row r="224" spans="1:17">
      <c r="A224" s="131"/>
      <c r="B224" s="114"/>
      <c r="C224" s="75" t="s">
        <v>4</v>
      </c>
      <c r="D224" s="48">
        <f>D231+D238</f>
        <v>80</v>
      </c>
      <c r="E224" s="48">
        <f t="shared" ref="E224:F224" si="50">E231+E238</f>
        <v>80</v>
      </c>
      <c r="F224" s="48">
        <f t="shared" si="50"/>
        <v>72</v>
      </c>
      <c r="G224" s="48">
        <f t="shared" ref="G224:H229" si="51">G231+G238</f>
        <v>0</v>
      </c>
      <c r="H224" s="48">
        <f t="shared" si="51"/>
        <v>0</v>
      </c>
      <c r="I224" s="48">
        <f t="shared" si="45"/>
        <v>0</v>
      </c>
      <c r="J224" s="48">
        <f>G224/E224*100</f>
        <v>0</v>
      </c>
      <c r="K224" s="48">
        <f>G224/F224*100</f>
        <v>0</v>
      </c>
      <c r="L224" s="3"/>
    </row>
    <row r="225" spans="1:12" ht="31.5">
      <c r="A225" s="131"/>
      <c r="B225" s="114"/>
      <c r="C225" s="75" t="s">
        <v>201</v>
      </c>
      <c r="D225" s="48">
        <v>0</v>
      </c>
      <c r="E225" s="48">
        <v>0</v>
      </c>
      <c r="F225" s="48">
        <v>0</v>
      </c>
      <c r="G225" s="48">
        <f t="shared" si="51"/>
        <v>0</v>
      </c>
      <c r="H225" s="48">
        <f t="shared" si="51"/>
        <v>0</v>
      </c>
      <c r="I225" s="48">
        <v>0</v>
      </c>
      <c r="J225" s="48">
        <v>0</v>
      </c>
      <c r="K225" s="48">
        <v>0</v>
      </c>
      <c r="L225" s="3"/>
    </row>
    <row r="226" spans="1:12">
      <c r="A226" s="131"/>
      <c r="B226" s="114"/>
      <c r="C226" s="75" t="s">
        <v>9</v>
      </c>
      <c r="D226" s="48">
        <f>D233+D240</f>
        <v>0</v>
      </c>
      <c r="E226" s="48">
        <f>E233+E240</f>
        <v>0</v>
      </c>
      <c r="F226" s="48">
        <f>F233+F240</f>
        <v>0</v>
      </c>
      <c r="G226" s="48">
        <f t="shared" si="51"/>
        <v>0</v>
      </c>
      <c r="H226" s="48">
        <f t="shared" si="51"/>
        <v>0</v>
      </c>
      <c r="I226" s="48">
        <v>0</v>
      </c>
      <c r="J226" s="48">
        <v>0</v>
      </c>
      <c r="K226" s="48">
        <v>0</v>
      </c>
      <c r="L226" s="3"/>
    </row>
    <row r="227" spans="1:12" ht="31.5">
      <c r="A227" s="131"/>
      <c r="B227" s="114"/>
      <c r="C227" s="75" t="s">
        <v>202</v>
      </c>
      <c r="D227" s="48">
        <v>0</v>
      </c>
      <c r="E227" s="48">
        <f>E234+E241</f>
        <v>0</v>
      </c>
      <c r="F227" s="48">
        <v>0</v>
      </c>
      <c r="G227" s="48">
        <f t="shared" si="51"/>
        <v>0</v>
      </c>
      <c r="H227" s="48">
        <f t="shared" si="51"/>
        <v>0</v>
      </c>
      <c r="I227" s="48">
        <v>0</v>
      </c>
      <c r="J227" s="48">
        <v>0</v>
      </c>
      <c r="K227" s="48">
        <v>0</v>
      </c>
      <c r="L227" s="3"/>
    </row>
    <row r="228" spans="1:12">
      <c r="A228" s="131"/>
      <c r="B228" s="114"/>
      <c r="C228" s="75" t="s">
        <v>219</v>
      </c>
      <c r="D228" s="48">
        <f>D235+D242</f>
        <v>0</v>
      </c>
      <c r="E228" s="48" t="s">
        <v>265</v>
      </c>
      <c r="F228" s="48" t="s">
        <v>265</v>
      </c>
      <c r="G228" s="48" t="s">
        <v>265</v>
      </c>
      <c r="H228" s="48">
        <f t="shared" si="51"/>
        <v>0</v>
      </c>
      <c r="I228" s="48">
        <v>0</v>
      </c>
      <c r="J228" s="48" t="s">
        <v>265</v>
      </c>
      <c r="K228" s="48" t="s">
        <v>265</v>
      </c>
      <c r="L228" s="3"/>
    </row>
    <row r="229" spans="1:12" ht="31.5">
      <c r="A229" s="131"/>
      <c r="B229" s="114"/>
      <c r="C229" s="75" t="s">
        <v>220</v>
      </c>
      <c r="D229" s="48">
        <f>D236+D243</f>
        <v>0</v>
      </c>
      <c r="E229" s="48" t="s">
        <v>265</v>
      </c>
      <c r="F229" s="48" t="s">
        <v>265</v>
      </c>
      <c r="G229" s="48" t="s">
        <v>265</v>
      </c>
      <c r="H229" s="48">
        <f t="shared" si="51"/>
        <v>0</v>
      </c>
      <c r="I229" s="48">
        <v>0</v>
      </c>
      <c r="J229" s="48" t="s">
        <v>265</v>
      </c>
      <c r="K229" s="48" t="s">
        <v>265</v>
      </c>
      <c r="L229" s="3"/>
    </row>
    <row r="230" spans="1:12">
      <c r="A230" s="131" t="s">
        <v>50</v>
      </c>
      <c r="B230" s="114" t="s">
        <v>195</v>
      </c>
      <c r="C230" s="38" t="s">
        <v>3</v>
      </c>
      <c r="D230" s="48">
        <f>D231+D233+D235+D236</f>
        <v>80</v>
      </c>
      <c r="E230" s="48" t="s">
        <v>265</v>
      </c>
      <c r="F230" s="48" t="s">
        <v>265</v>
      </c>
      <c r="G230" s="48" t="s">
        <v>265</v>
      </c>
      <c r="H230" s="48">
        <f>H231+H233+H235+H236</f>
        <v>0</v>
      </c>
      <c r="I230" s="48">
        <f t="shared" si="45"/>
        <v>0</v>
      </c>
      <c r="J230" s="48" t="s">
        <v>265</v>
      </c>
      <c r="K230" s="48" t="s">
        <v>265</v>
      </c>
      <c r="L230" s="3"/>
    </row>
    <row r="231" spans="1:12">
      <c r="A231" s="131"/>
      <c r="B231" s="114"/>
      <c r="C231" s="75" t="s">
        <v>4</v>
      </c>
      <c r="D231" s="48">
        <v>80</v>
      </c>
      <c r="E231" s="48">
        <v>80</v>
      </c>
      <c r="F231" s="48">
        <v>72</v>
      </c>
      <c r="G231" s="48">
        <v>0</v>
      </c>
      <c r="H231" s="48">
        <v>0</v>
      </c>
      <c r="I231" s="48">
        <f t="shared" si="45"/>
        <v>0</v>
      </c>
      <c r="J231" s="48">
        <f>G231/E231*100</f>
        <v>0</v>
      </c>
      <c r="K231" s="48">
        <f>G231/F231*100</f>
        <v>0</v>
      </c>
      <c r="L231" s="3"/>
    </row>
    <row r="232" spans="1:12" ht="31.5">
      <c r="A232" s="131"/>
      <c r="B232" s="114"/>
      <c r="C232" s="75" t="s">
        <v>201</v>
      </c>
      <c r="D232" s="48">
        <v>0</v>
      </c>
      <c r="E232" s="48">
        <v>0</v>
      </c>
      <c r="F232" s="48">
        <v>0</v>
      </c>
      <c r="G232" s="48">
        <v>0</v>
      </c>
      <c r="H232" s="48">
        <v>0</v>
      </c>
      <c r="I232" s="48">
        <v>0</v>
      </c>
      <c r="J232" s="48">
        <v>0</v>
      </c>
      <c r="K232" s="48">
        <v>0</v>
      </c>
      <c r="L232" s="3"/>
    </row>
    <row r="233" spans="1:12">
      <c r="A233" s="131"/>
      <c r="B233" s="114"/>
      <c r="C233" s="75" t="s">
        <v>9</v>
      </c>
      <c r="D233" s="48">
        <v>0</v>
      </c>
      <c r="E233" s="48">
        <v>0</v>
      </c>
      <c r="F233" s="48">
        <v>0</v>
      </c>
      <c r="G233" s="48">
        <v>0</v>
      </c>
      <c r="H233" s="48">
        <v>0</v>
      </c>
      <c r="I233" s="48">
        <v>0</v>
      </c>
      <c r="J233" s="48">
        <v>0</v>
      </c>
      <c r="K233" s="48">
        <v>0</v>
      </c>
      <c r="L233" s="3"/>
    </row>
    <row r="234" spans="1:12" ht="31.5">
      <c r="A234" s="131"/>
      <c r="B234" s="114"/>
      <c r="C234" s="75" t="s">
        <v>202</v>
      </c>
      <c r="D234" s="48">
        <v>0</v>
      </c>
      <c r="E234" s="48">
        <v>0</v>
      </c>
      <c r="F234" s="48">
        <v>0</v>
      </c>
      <c r="G234" s="48">
        <v>0</v>
      </c>
      <c r="H234" s="48">
        <v>0</v>
      </c>
      <c r="I234" s="48">
        <v>0</v>
      </c>
      <c r="J234" s="48">
        <v>0</v>
      </c>
      <c r="K234" s="48">
        <v>0</v>
      </c>
      <c r="L234" s="3"/>
    </row>
    <row r="235" spans="1:12">
      <c r="A235" s="131"/>
      <c r="B235" s="114"/>
      <c r="C235" s="75" t="s">
        <v>219</v>
      </c>
      <c r="D235" s="48">
        <v>0</v>
      </c>
      <c r="E235" s="48" t="s">
        <v>265</v>
      </c>
      <c r="F235" s="48" t="s">
        <v>265</v>
      </c>
      <c r="G235" s="48" t="s">
        <v>265</v>
      </c>
      <c r="H235" s="48">
        <v>0</v>
      </c>
      <c r="I235" s="48">
        <v>0</v>
      </c>
      <c r="J235" s="48" t="s">
        <v>265</v>
      </c>
      <c r="K235" s="48" t="s">
        <v>265</v>
      </c>
      <c r="L235" s="3"/>
    </row>
    <row r="236" spans="1:12" ht="31.5">
      <c r="A236" s="131"/>
      <c r="B236" s="114"/>
      <c r="C236" s="75" t="s">
        <v>220</v>
      </c>
      <c r="D236" s="48">
        <v>0</v>
      </c>
      <c r="E236" s="48" t="s">
        <v>265</v>
      </c>
      <c r="F236" s="48" t="s">
        <v>265</v>
      </c>
      <c r="G236" s="48" t="s">
        <v>265</v>
      </c>
      <c r="H236" s="48">
        <v>0</v>
      </c>
      <c r="I236" s="48">
        <v>0</v>
      </c>
      <c r="J236" s="48" t="s">
        <v>265</v>
      </c>
      <c r="K236" s="48" t="s">
        <v>265</v>
      </c>
      <c r="L236" s="3"/>
    </row>
    <row r="237" spans="1:12" hidden="1">
      <c r="A237" s="131" t="s">
        <v>51</v>
      </c>
      <c r="B237" s="114" t="s">
        <v>195</v>
      </c>
      <c r="C237" s="38" t="s">
        <v>3</v>
      </c>
      <c r="D237" s="48">
        <f>D238+D240+D242+D243</f>
        <v>0</v>
      </c>
      <c r="E237" s="48">
        <f>E238+E240</f>
        <v>0</v>
      </c>
      <c r="F237" s="48">
        <f>F238+F240</f>
        <v>0</v>
      </c>
      <c r="G237" s="48">
        <f>G238+G240</f>
        <v>0</v>
      </c>
      <c r="H237" s="48">
        <f>H238+H240+H242+H243</f>
        <v>0</v>
      </c>
      <c r="I237" s="48" t="e">
        <f t="shared" si="45"/>
        <v>#DIV/0!</v>
      </c>
      <c r="J237" s="48">
        <v>0</v>
      </c>
      <c r="K237" s="48">
        <v>0</v>
      </c>
      <c r="L237" s="3"/>
    </row>
    <row r="238" spans="1:12" hidden="1">
      <c r="A238" s="131"/>
      <c r="B238" s="114"/>
      <c r="C238" s="75" t="s">
        <v>4</v>
      </c>
      <c r="D238" s="48">
        <v>0</v>
      </c>
      <c r="E238" s="48">
        <v>0</v>
      </c>
      <c r="F238" s="48">
        <v>0</v>
      </c>
      <c r="G238" s="48">
        <v>0</v>
      </c>
      <c r="H238" s="48">
        <v>0</v>
      </c>
      <c r="I238" s="48" t="e">
        <f t="shared" ref="I238:I245" si="52">H238/D238*100</f>
        <v>#DIV/0!</v>
      </c>
      <c r="J238" s="48">
        <v>0</v>
      </c>
      <c r="K238" s="48">
        <v>0</v>
      </c>
      <c r="L238" s="3"/>
    </row>
    <row r="239" spans="1:12" ht="31.5" hidden="1">
      <c r="A239" s="131"/>
      <c r="B239" s="114"/>
      <c r="C239" s="75" t="s">
        <v>201</v>
      </c>
      <c r="D239" s="48">
        <v>0</v>
      </c>
      <c r="E239" s="48">
        <v>0</v>
      </c>
      <c r="F239" s="48">
        <v>0</v>
      </c>
      <c r="G239" s="48">
        <v>0</v>
      </c>
      <c r="H239" s="48">
        <v>0</v>
      </c>
      <c r="I239" s="48" t="e">
        <f t="shared" si="52"/>
        <v>#DIV/0!</v>
      </c>
      <c r="J239" s="48">
        <v>0</v>
      </c>
      <c r="K239" s="48">
        <v>0</v>
      </c>
      <c r="L239" s="3"/>
    </row>
    <row r="240" spans="1:12" hidden="1">
      <c r="A240" s="131"/>
      <c r="B240" s="114"/>
      <c r="C240" s="75" t="s">
        <v>9</v>
      </c>
      <c r="D240" s="48">
        <v>0</v>
      </c>
      <c r="E240" s="48">
        <v>0</v>
      </c>
      <c r="F240" s="48">
        <v>0</v>
      </c>
      <c r="G240" s="48">
        <v>0</v>
      </c>
      <c r="H240" s="48">
        <v>0</v>
      </c>
      <c r="I240" s="48" t="e">
        <f t="shared" si="52"/>
        <v>#DIV/0!</v>
      </c>
      <c r="J240" s="48">
        <v>0</v>
      </c>
      <c r="K240" s="48">
        <v>0</v>
      </c>
      <c r="L240" s="3"/>
    </row>
    <row r="241" spans="1:12" ht="31.5" hidden="1">
      <c r="A241" s="131"/>
      <c r="B241" s="114"/>
      <c r="C241" s="75" t="s">
        <v>202</v>
      </c>
      <c r="D241" s="48">
        <v>0</v>
      </c>
      <c r="E241" s="48">
        <v>0</v>
      </c>
      <c r="F241" s="48">
        <v>0</v>
      </c>
      <c r="G241" s="48">
        <v>0</v>
      </c>
      <c r="H241" s="48">
        <v>0</v>
      </c>
      <c r="I241" s="48" t="e">
        <f t="shared" si="52"/>
        <v>#DIV/0!</v>
      </c>
      <c r="J241" s="48">
        <v>0</v>
      </c>
      <c r="K241" s="48">
        <v>0</v>
      </c>
      <c r="L241" s="3"/>
    </row>
    <row r="242" spans="1:12" hidden="1">
      <c r="A242" s="131"/>
      <c r="B242" s="114"/>
      <c r="C242" s="75" t="s">
        <v>219</v>
      </c>
      <c r="D242" s="48">
        <v>0</v>
      </c>
      <c r="E242" s="48" t="s">
        <v>265</v>
      </c>
      <c r="F242" s="48" t="s">
        <v>265</v>
      </c>
      <c r="G242" s="48" t="s">
        <v>265</v>
      </c>
      <c r="H242" s="48">
        <v>0</v>
      </c>
      <c r="I242" s="48" t="e">
        <f t="shared" si="52"/>
        <v>#DIV/0!</v>
      </c>
      <c r="J242" s="48" t="s">
        <v>265</v>
      </c>
      <c r="K242" s="48" t="s">
        <v>265</v>
      </c>
      <c r="L242" s="3"/>
    </row>
    <row r="243" spans="1:12" ht="31.5" hidden="1">
      <c r="A243" s="131"/>
      <c r="B243" s="114"/>
      <c r="C243" s="75" t="s">
        <v>220</v>
      </c>
      <c r="D243" s="48">
        <v>0</v>
      </c>
      <c r="E243" s="48" t="s">
        <v>265</v>
      </c>
      <c r="F243" s="48" t="s">
        <v>265</v>
      </c>
      <c r="G243" s="48" t="s">
        <v>265</v>
      </c>
      <c r="H243" s="48">
        <v>0</v>
      </c>
      <c r="I243" s="48" t="e">
        <f t="shared" si="52"/>
        <v>#DIV/0!</v>
      </c>
      <c r="J243" s="48" t="s">
        <v>265</v>
      </c>
      <c r="K243" s="48" t="s">
        <v>265</v>
      </c>
      <c r="L243" s="3"/>
    </row>
    <row r="244" spans="1:12">
      <c r="A244" s="131" t="s">
        <v>52</v>
      </c>
      <c r="B244" s="114" t="s">
        <v>196</v>
      </c>
      <c r="C244" s="38" t="s">
        <v>3</v>
      </c>
      <c r="D244" s="48">
        <f>D245+D247+D249+D250</f>
        <v>708414.79999999993</v>
      </c>
      <c r="E244" s="48" t="s">
        <v>265</v>
      </c>
      <c r="F244" s="48" t="s">
        <v>265</v>
      </c>
      <c r="G244" s="48" t="s">
        <v>265</v>
      </c>
      <c r="H244" s="48">
        <f>H245+H247+H249+H250</f>
        <v>135863</v>
      </c>
      <c r="I244" s="48">
        <f t="shared" si="52"/>
        <v>19.178453075796835</v>
      </c>
      <c r="J244" s="48" t="s">
        <v>265</v>
      </c>
      <c r="K244" s="48" t="s">
        <v>265</v>
      </c>
      <c r="L244" s="3"/>
    </row>
    <row r="245" spans="1:12">
      <c r="A245" s="131"/>
      <c r="B245" s="114"/>
      <c r="C245" s="75" t="s">
        <v>4</v>
      </c>
      <c r="D245" s="48">
        <f>D252+D259+D266+D273+D280</f>
        <v>708414.79999999993</v>
      </c>
      <c r="E245" s="48">
        <f t="shared" ref="E245:F245" si="53">E252+E259+E266+E273+E280</f>
        <v>708414.79999999993</v>
      </c>
      <c r="F245" s="48">
        <f t="shared" si="53"/>
        <v>708414.79999999993</v>
      </c>
      <c r="G245" s="48">
        <f t="shared" ref="G245:H250" si="54">G252+G259+G266+G273+G280</f>
        <v>135863</v>
      </c>
      <c r="H245" s="48">
        <f t="shared" si="54"/>
        <v>135863</v>
      </c>
      <c r="I245" s="48">
        <f t="shared" si="52"/>
        <v>19.178453075796835</v>
      </c>
      <c r="J245" s="48">
        <f t="shared" ref="J245:J294" si="55">G245/E245*100</f>
        <v>19.178453075796835</v>
      </c>
      <c r="K245" s="48">
        <f t="shared" ref="K245:K294" si="56">G245/F245*100</f>
        <v>19.178453075796835</v>
      </c>
      <c r="L245" s="3"/>
    </row>
    <row r="246" spans="1:12" ht="31.5">
      <c r="A246" s="131"/>
      <c r="B246" s="114"/>
      <c r="C246" s="75" t="s">
        <v>201</v>
      </c>
      <c r="D246" s="48">
        <v>0</v>
      </c>
      <c r="E246" s="48">
        <v>0</v>
      </c>
      <c r="F246" s="48">
        <v>0</v>
      </c>
      <c r="G246" s="48">
        <v>0</v>
      </c>
      <c r="H246" s="48">
        <v>0</v>
      </c>
      <c r="I246" s="48">
        <v>0</v>
      </c>
      <c r="J246" s="48">
        <v>0</v>
      </c>
      <c r="K246" s="48">
        <v>0</v>
      </c>
      <c r="L246" s="3"/>
    </row>
    <row r="247" spans="1:12">
      <c r="A247" s="131"/>
      <c r="B247" s="114"/>
      <c r="C247" s="75" t="s">
        <v>218</v>
      </c>
      <c r="D247" s="48">
        <f>D254+D261+D268+D275+D282</f>
        <v>0</v>
      </c>
      <c r="E247" s="48">
        <f>E254+E261+E268+E275+E282</f>
        <v>0</v>
      </c>
      <c r="F247" s="48">
        <f>F254+F261+F268+F275+F282</f>
        <v>0</v>
      </c>
      <c r="G247" s="48">
        <f t="shared" si="54"/>
        <v>0</v>
      </c>
      <c r="H247" s="48">
        <f t="shared" si="54"/>
        <v>0</v>
      </c>
      <c r="I247" s="48">
        <v>0</v>
      </c>
      <c r="J247" s="48">
        <v>0</v>
      </c>
      <c r="K247" s="48">
        <v>0</v>
      </c>
      <c r="L247" s="3"/>
    </row>
    <row r="248" spans="1:12" ht="31.5">
      <c r="A248" s="131"/>
      <c r="B248" s="114"/>
      <c r="C248" s="75" t="s">
        <v>202</v>
      </c>
      <c r="D248" s="48">
        <v>0</v>
      </c>
      <c r="E248" s="48">
        <f>E255+E262+E269+E276+E283</f>
        <v>0</v>
      </c>
      <c r="F248" s="48">
        <f>F255+F262+F269+F276+F283</f>
        <v>0</v>
      </c>
      <c r="G248" s="48">
        <f t="shared" si="54"/>
        <v>0</v>
      </c>
      <c r="H248" s="48">
        <f t="shared" si="54"/>
        <v>0</v>
      </c>
      <c r="I248" s="48">
        <v>0</v>
      </c>
      <c r="J248" s="48">
        <v>0</v>
      </c>
      <c r="K248" s="48">
        <v>0</v>
      </c>
      <c r="L248" s="3"/>
    </row>
    <row r="249" spans="1:12">
      <c r="A249" s="131"/>
      <c r="B249" s="114"/>
      <c r="C249" s="75" t="s">
        <v>219</v>
      </c>
      <c r="D249" s="48">
        <f>D256+D263+D270+D277+D284</f>
        <v>0</v>
      </c>
      <c r="E249" s="48" t="s">
        <v>265</v>
      </c>
      <c r="F249" s="48" t="s">
        <v>265</v>
      </c>
      <c r="G249" s="48" t="s">
        <v>265</v>
      </c>
      <c r="H249" s="48">
        <f t="shared" si="54"/>
        <v>0</v>
      </c>
      <c r="I249" s="48">
        <v>0</v>
      </c>
      <c r="J249" s="48" t="s">
        <v>265</v>
      </c>
      <c r="K249" s="48" t="s">
        <v>265</v>
      </c>
      <c r="L249" s="3"/>
    </row>
    <row r="250" spans="1:12" ht="31.5">
      <c r="A250" s="131"/>
      <c r="B250" s="114"/>
      <c r="C250" s="75" t="s">
        <v>220</v>
      </c>
      <c r="D250" s="48">
        <f>D257+D264+D271+D278+D285</f>
        <v>0</v>
      </c>
      <c r="E250" s="48" t="s">
        <v>265</v>
      </c>
      <c r="F250" s="48" t="s">
        <v>265</v>
      </c>
      <c r="G250" s="48" t="s">
        <v>265</v>
      </c>
      <c r="H250" s="48">
        <f t="shared" si="54"/>
        <v>0</v>
      </c>
      <c r="I250" s="48">
        <v>0</v>
      </c>
      <c r="J250" s="48" t="s">
        <v>265</v>
      </c>
      <c r="K250" s="48" t="s">
        <v>265</v>
      </c>
      <c r="L250" s="3"/>
    </row>
    <row r="251" spans="1:12">
      <c r="A251" s="131" t="s">
        <v>53</v>
      </c>
      <c r="B251" s="114" t="s">
        <v>54</v>
      </c>
      <c r="C251" s="38" t="s">
        <v>3</v>
      </c>
      <c r="D251" s="48">
        <f>D252+D254+D256+D257</f>
        <v>836.8</v>
      </c>
      <c r="E251" s="48" t="s">
        <v>265</v>
      </c>
      <c r="F251" s="48" t="s">
        <v>265</v>
      </c>
      <c r="G251" s="48" t="s">
        <v>265</v>
      </c>
      <c r="H251" s="48">
        <f>H252+H254+H256+H257</f>
        <v>22.3</v>
      </c>
      <c r="I251" s="48">
        <f t="shared" ref="I251:I301" si="57">H251/D251*100</f>
        <v>2.6649139579349908</v>
      </c>
      <c r="J251" s="48" t="s">
        <v>265</v>
      </c>
      <c r="K251" s="48" t="s">
        <v>265</v>
      </c>
      <c r="L251" s="3"/>
    </row>
    <row r="252" spans="1:12">
      <c r="A252" s="131"/>
      <c r="B252" s="114"/>
      <c r="C252" s="75" t="s">
        <v>4</v>
      </c>
      <c r="D252" s="48">
        <v>836.8</v>
      </c>
      <c r="E252" s="48">
        <v>836.8</v>
      </c>
      <c r="F252" s="48">
        <v>836.8</v>
      </c>
      <c r="G252" s="48">
        <v>22.3</v>
      </c>
      <c r="H252" s="48">
        <v>22.3</v>
      </c>
      <c r="I252" s="48">
        <f t="shared" si="57"/>
        <v>2.6649139579349908</v>
      </c>
      <c r="J252" s="48">
        <f t="shared" si="55"/>
        <v>2.6649139579349908</v>
      </c>
      <c r="K252" s="48">
        <f t="shared" si="56"/>
        <v>2.6649139579349908</v>
      </c>
      <c r="L252" s="3"/>
    </row>
    <row r="253" spans="1:12" ht="31.5">
      <c r="A253" s="131"/>
      <c r="B253" s="114"/>
      <c r="C253" s="75" t="s">
        <v>201</v>
      </c>
      <c r="D253" s="48">
        <v>0</v>
      </c>
      <c r="E253" s="48">
        <v>0</v>
      </c>
      <c r="F253" s="48">
        <v>0</v>
      </c>
      <c r="G253" s="48">
        <v>0</v>
      </c>
      <c r="H253" s="48">
        <v>0</v>
      </c>
      <c r="I253" s="48">
        <v>0</v>
      </c>
      <c r="J253" s="48">
        <v>0</v>
      </c>
      <c r="K253" s="48">
        <v>0</v>
      </c>
      <c r="L253" s="3"/>
    </row>
    <row r="254" spans="1:12">
      <c r="A254" s="131"/>
      <c r="B254" s="114"/>
      <c r="C254" s="75" t="s">
        <v>218</v>
      </c>
      <c r="D254" s="48">
        <v>0</v>
      </c>
      <c r="E254" s="48">
        <v>0</v>
      </c>
      <c r="F254" s="48">
        <v>0</v>
      </c>
      <c r="G254" s="48">
        <v>0</v>
      </c>
      <c r="H254" s="48">
        <v>0</v>
      </c>
      <c r="I254" s="48">
        <v>0</v>
      </c>
      <c r="J254" s="48">
        <v>0</v>
      </c>
      <c r="K254" s="48">
        <v>0</v>
      </c>
      <c r="L254" s="3"/>
    </row>
    <row r="255" spans="1:12" ht="31.5">
      <c r="A255" s="131"/>
      <c r="B255" s="114"/>
      <c r="C255" s="75" t="s">
        <v>202</v>
      </c>
      <c r="D255" s="48">
        <v>0</v>
      </c>
      <c r="E255" s="48">
        <v>0</v>
      </c>
      <c r="F255" s="48">
        <v>0</v>
      </c>
      <c r="G255" s="48">
        <v>0</v>
      </c>
      <c r="H255" s="48">
        <v>0</v>
      </c>
      <c r="I255" s="48">
        <v>0</v>
      </c>
      <c r="J255" s="48">
        <v>0</v>
      </c>
      <c r="K255" s="48">
        <v>0</v>
      </c>
      <c r="L255" s="3"/>
    </row>
    <row r="256" spans="1:12">
      <c r="A256" s="131"/>
      <c r="B256" s="114"/>
      <c r="C256" s="75" t="s">
        <v>219</v>
      </c>
      <c r="D256" s="48">
        <v>0</v>
      </c>
      <c r="E256" s="48" t="s">
        <v>265</v>
      </c>
      <c r="F256" s="48" t="s">
        <v>265</v>
      </c>
      <c r="G256" s="48" t="s">
        <v>265</v>
      </c>
      <c r="H256" s="48">
        <v>0</v>
      </c>
      <c r="I256" s="48">
        <v>0</v>
      </c>
      <c r="J256" s="48" t="s">
        <v>265</v>
      </c>
      <c r="K256" s="48" t="s">
        <v>265</v>
      </c>
      <c r="L256" s="3"/>
    </row>
    <row r="257" spans="1:12" ht="31.5">
      <c r="A257" s="131"/>
      <c r="B257" s="114"/>
      <c r="C257" s="75" t="s">
        <v>220</v>
      </c>
      <c r="D257" s="48">
        <v>0</v>
      </c>
      <c r="E257" s="48" t="s">
        <v>265</v>
      </c>
      <c r="F257" s="48" t="s">
        <v>265</v>
      </c>
      <c r="G257" s="48" t="s">
        <v>265</v>
      </c>
      <c r="H257" s="48">
        <v>0</v>
      </c>
      <c r="I257" s="48">
        <v>0</v>
      </c>
      <c r="J257" s="48" t="s">
        <v>265</v>
      </c>
      <c r="K257" s="48" t="s">
        <v>265</v>
      </c>
      <c r="L257" s="3"/>
    </row>
    <row r="258" spans="1:12">
      <c r="A258" s="131" t="s">
        <v>55</v>
      </c>
      <c r="B258" s="114" t="s">
        <v>5</v>
      </c>
      <c r="C258" s="38" t="s">
        <v>3</v>
      </c>
      <c r="D258" s="48">
        <f>D259+D261+D263+D264</f>
        <v>82819.7</v>
      </c>
      <c r="E258" s="48" t="s">
        <v>265</v>
      </c>
      <c r="F258" s="48" t="s">
        <v>265</v>
      </c>
      <c r="G258" s="48" t="s">
        <v>265</v>
      </c>
      <c r="H258" s="48">
        <f>H259+H261+H263+H264</f>
        <v>12261.6</v>
      </c>
      <c r="I258" s="48">
        <f>H258/D258*100</f>
        <v>14.805173165321778</v>
      </c>
      <c r="J258" s="48" t="s">
        <v>265</v>
      </c>
      <c r="K258" s="48" t="s">
        <v>265</v>
      </c>
      <c r="L258" s="3"/>
    </row>
    <row r="259" spans="1:12">
      <c r="A259" s="131"/>
      <c r="B259" s="114"/>
      <c r="C259" s="75" t="s">
        <v>4</v>
      </c>
      <c r="D259" s="48">
        <v>82819.7</v>
      </c>
      <c r="E259" s="48">
        <v>82819.7</v>
      </c>
      <c r="F259" s="48">
        <v>82819.7</v>
      </c>
      <c r="G259" s="48">
        <v>12261.6</v>
      </c>
      <c r="H259" s="48">
        <v>12261.6</v>
      </c>
      <c r="I259" s="48">
        <f t="shared" si="57"/>
        <v>14.805173165321778</v>
      </c>
      <c r="J259" s="48">
        <f t="shared" si="55"/>
        <v>14.805173165321778</v>
      </c>
      <c r="K259" s="48">
        <f t="shared" si="56"/>
        <v>14.805173165321778</v>
      </c>
      <c r="L259" s="3"/>
    </row>
    <row r="260" spans="1:12" ht="31.5">
      <c r="A260" s="131"/>
      <c r="B260" s="114"/>
      <c r="C260" s="75" t="s">
        <v>201</v>
      </c>
      <c r="D260" s="48">
        <v>0</v>
      </c>
      <c r="E260" s="48">
        <v>0</v>
      </c>
      <c r="F260" s="48">
        <v>0</v>
      </c>
      <c r="G260" s="48">
        <v>0</v>
      </c>
      <c r="H260" s="48">
        <v>0</v>
      </c>
      <c r="I260" s="48">
        <v>0</v>
      </c>
      <c r="J260" s="48">
        <v>0</v>
      </c>
      <c r="K260" s="48">
        <v>0</v>
      </c>
      <c r="L260" s="3"/>
    </row>
    <row r="261" spans="1:12">
      <c r="A261" s="131"/>
      <c r="B261" s="114"/>
      <c r="C261" s="75" t="s">
        <v>9</v>
      </c>
      <c r="D261" s="48">
        <v>0</v>
      </c>
      <c r="E261" s="48">
        <v>0</v>
      </c>
      <c r="F261" s="48">
        <v>0</v>
      </c>
      <c r="G261" s="48">
        <v>0</v>
      </c>
      <c r="H261" s="48">
        <v>0</v>
      </c>
      <c r="I261" s="48">
        <v>0</v>
      </c>
      <c r="J261" s="48">
        <v>0</v>
      </c>
      <c r="K261" s="48">
        <v>0</v>
      </c>
      <c r="L261" s="3"/>
    </row>
    <row r="262" spans="1:12" ht="31.5">
      <c r="A262" s="131"/>
      <c r="B262" s="114"/>
      <c r="C262" s="75" t="s">
        <v>202</v>
      </c>
      <c r="D262" s="48">
        <v>0</v>
      </c>
      <c r="E262" s="48">
        <v>0</v>
      </c>
      <c r="F262" s="48">
        <v>0</v>
      </c>
      <c r="G262" s="48">
        <v>0</v>
      </c>
      <c r="H262" s="48">
        <v>0</v>
      </c>
      <c r="I262" s="48">
        <v>0</v>
      </c>
      <c r="J262" s="48">
        <v>0</v>
      </c>
      <c r="K262" s="48">
        <v>0</v>
      </c>
      <c r="L262" s="3"/>
    </row>
    <row r="263" spans="1:12">
      <c r="A263" s="131"/>
      <c r="B263" s="114"/>
      <c r="C263" s="75" t="s">
        <v>219</v>
      </c>
      <c r="D263" s="48">
        <v>0</v>
      </c>
      <c r="E263" s="48" t="s">
        <v>265</v>
      </c>
      <c r="F263" s="48" t="s">
        <v>265</v>
      </c>
      <c r="G263" s="48" t="s">
        <v>265</v>
      </c>
      <c r="H263" s="48">
        <v>0</v>
      </c>
      <c r="I263" s="48">
        <v>0</v>
      </c>
      <c r="J263" s="48" t="s">
        <v>265</v>
      </c>
      <c r="K263" s="48" t="s">
        <v>265</v>
      </c>
      <c r="L263" s="3"/>
    </row>
    <row r="264" spans="1:12" ht="31.5">
      <c r="A264" s="131"/>
      <c r="B264" s="114"/>
      <c r="C264" s="75" t="s">
        <v>220</v>
      </c>
      <c r="D264" s="48">
        <v>0</v>
      </c>
      <c r="E264" s="48" t="s">
        <v>265</v>
      </c>
      <c r="F264" s="48" t="s">
        <v>265</v>
      </c>
      <c r="G264" s="48" t="s">
        <v>265</v>
      </c>
      <c r="H264" s="48">
        <v>0</v>
      </c>
      <c r="I264" s="48">
        <v>0</v>
      </c>
      <c r="J264" s="48" t="s">
        <v>265</v>
      </c>
      <c r="K264" s="48" t="s">
        <v>265</v>
      </c>
      <c r="L264" s="3"/>
    </row>
    <row r="265" spans="1:12">
      <c r="A265" s="131" t="s">
        <v>56</v>
      </c>
      <c r="B265" s="114" t="s">
        <v>5</v>
      </c>
      <c r="C265" s="38" t="s">
        <v>3</v>
      </c>
      <c r="D265" s="48">
        <f>D266+D268+D270+D271</f>
        <v>22624.2</v>
      </c>
      <c r="E265" s="48" t="s">
        <v>265</v>
      </c>
      <c r="F265" s="48" t="s">
        <v>265</v>
      </c>
      <c r="G265" s="48" t="s">
        <v>265</v>
      </c>
      <c r="H265" s="48">
        <f>H266+H268+H270+H271</f>
        <v>4675.1000000000004</v>
      </c>
      <c r="I265" s="48">
        <f t="shared" si="57"/>
        <v>20.664156080656998</v>
      </c>
      <c r="J265" s="48" t="s">
        <v>265</v>
      </c>
      <c r="K265" s="48" t="s">
        <v>265</v>
      </c>
      <c r="L265" s="3"/>
    </row>
    <row r="266" spans="1:12">
      <c r="A266" s="131"/>
      <c r="B266" s="114"/>
      <c r="C266" s="75" t="s">
        <v>4</v>
      </c>
      <c r="D266" s="48">
        <v>22624.2</v>
      </c>
      <c r="E266" s="48">
        <v>22624.2</v>
      </c>
      <c r="F266" s="48">
        <v>22624.2</v>
      </c>
      <c r="G266" s="48">
        <v>4675.1000000000004</v>
      </c>
      <c r="H266" s="48">
        <v>4675.1000000000004</v>
      </c>
      <c r="I266" s="48">
        <f t="shared" si="57"/>
        <v>20.664156080656998</v>
      </c>
      <c r="J266" s="48">
        <f t="shared" si="55"/>
        <v>20.664156080656998</v>
      </c>
      <c r="K266" s="48">
        <f t="shared" si="56"/>
        <v>20.664156080656998</v>
      </c>
      <c r="L266" s="3"/>
    </row>
    <row r="267" spans="1:12" ht="31.5">
      <c r="A267" s="131"/>
      <c r="B267" s="114"/>
      <c r="C267" s="75" t="s">
        <v>201</v>
      </c>
      <c r="D267" s="48">
        <v>0</v>
      </c>
      <c r="E267" s="48">
        <v>0</v>
      </c>
      <c r="F267" s="48">
        <v>0</v>
      </c>
      <c r="G267" s="48">
        <v>0</v>
      </c>
      <c r="H267" s="48">
        <v>0</v>
      </c>
      <c r="I267" s="48">
        <v>0</v>
      </c>
      <c r="J267" s="48">
        <v>0</v>
      </c>
      <c r="K267" s="48">
        <v>0</v>
      </c>
      <c r="L267" s="3"/>
    </row>
    <row r="268" spans="1:12">
      <c r="A268" s="131"/>
      <c r="B268" s="114"/>
      <c r="C268" s="75" t="s">
        <v>9</v>
      </c>
      <c r="D268" s="48">
        <v>0</v>
      </c>
      <c r="E268" s="48">
        <v>0</v>
      </c>
      <c r="F268" s="48">
        <v>0</v>
      </c>
      <c r="G268" s="48">
        <v>0</v>
      </c>
      <c r="H268" s="48">
        <v>0</v>
      </c>
      <c r="I268" s="48">
        <v>0</v>
      </c>
      <c r="J268" s="48">
        <v>0</v>
      </c>
      <c r="K268" s="48">
        <v>0</v>
      </c>
      <c r="L268" s="3"/>
    </row>
    <row r="269" spans="1:12" ht="31.5">
      <c r="A269" s="131"/>
      <c r="B269" s="114"/>
      <c r="C269" s="75" t="s">
        <v>202</v>
      </c>
      <c r="D269" s="48">
        <v>0</v>
      </c>
      <c r="E269" s="48">
        <v>0</v>
      </c>
      <c r="F269" s="48">
        <v>0</v>
      </c>
      <c r="G269" s="48">
        <v>0</v>
      </c>
      <c r="H269" s="48">
        <v>0</v>
      </c>
      <c r="I269" s="48">
        <v>0</v>
      </c>
      <c r="J269" s="48">
        <v>0</v>
      </c>
      <c r="K269" s="48">
        <v>0</v>
      </c>
      <c r="L269" s="3"/>
    </row>
    <row r="270" spans="1:12">
      <c r="A270" s="131"/>
      <c r="B270" s="114"/>
      <c r="C270" s="75" t="s">
        <v>219</v>
      </c>
      <c r="D270" s="48">
        <v>0</v>
      </c>
      <c r="E270" s="48" t="s">
        <v>265</v>
      </c>
      <c r="F270" s="48" t="s">
        <v>265</v>
      </c>
      <c r="G270" s="48" t="s">
        <v>265</v>
      </c>
      <c r="H270" s="48">
        <v>0</v>
      </c>
      <c r="I270" s="48">
        <v>0</v>
      </c>
      <c r="J270" s="48" t="s">
        <v>265</v>
      </c>
      <c r="K270" s="48" t="s">
        <v>265</v>
      </c>
      <c r="L270" s="3"/>
    </row>
    <row r="271" spans="1:12" ht="31.5">
      <c r="A271" s="131"/>
      <c r="B271" s="114"/>
      <c r="C271" s="75" t="s">
        <v>220</v>
      </c>
      <c r="D271" s="48">
        <v>0</v>
      </c>
      <c r="E271" s="48" t="s">
        <v>265</v>
      </c>
      <c r="F271" s="48" t="s">
        <v>265</v>
      </c>
      <c r="G271" s="48" t="s">
        <v>265</v>
      </c>
      <c r="H271" s="48">
        <v>0</v>
      </c>
      <c r="I271" s="48">
        <v>0</v>
      </c>
      <c r="J271" s="48" t="s">
        <v>265</v>
      </c>
      <c r="K271" s="48" t="s">
        <v>265</v>
      </c>
      <c r="L271" s="3"/>
    </row>
    <row r="272" spans="1:12">
      <c r="A272" s="131" t="s">
        <v>57</v>
      </c>
      <c r="B272" s="114" t="s">
        <v>5</v>
      </c>
      <c r="C272" s="38" t="s">
        <v>3</v>
      </c>
      <c r="D272" s="48">
        <f>D273+D275+D277+D278</f>
        <v>584284.1</v>
      </c>
      <c r="E272" s="48" t="s">
        <v>265</v>
      </c>
      <c r="F272" s="48" t="s">
        <v>265</v>
      </c>
      <c r="G272" s="48" t="s">
        <v>265</v>
      </c>
      <c r="H272" s="48">
        <f>H273+H275+H277+H278</f>
        <v>116087.1</v>
      </c>
      <c r="I272" s="48">
        <f t="shared" si="57"/>
        <v>19.868262716716064</v>
      </c>
      <c r="J272" s="48" t="s">
        <v>265</v>
      </c>
      <c r="K272" s="48" t="s">
        <v>265</v>
      </c>
      <c r="L272" s="3"/>
    </row>
    <row r="273" spans="1:12">
      <c r="A273" s="131"/>
      <c r="B273" s="114"/>
      <c r="C273" s="75" t="s">
        <v>4</v>
      </c>
      <c r="D273" s="48">
        <v>584284.1</v>
      </c>
      <c r="E273" s="48">
        <v>584284.1</v>
      </c>
      <c r="F273" s="48">
        <v>584284.1</v>
      </c>
      <c r="G273" s="48">
        <v>116087.1</v>
      </c>
      <c r="H273" s="48">
        <v>116087.1</v>
      </c>
      <c r="I273" s="48">
        <f t="shared" si="57"/>
        <v>19.868262716716064</v>
      </c>
      <c r="J273" s="48">
        <f t="shared" si="55"/>
        <v>19.868262716716064</v>
      </c>
      <c r="K273" s="48">
        <f t="shared" si="56"/>
        <v>19.868262716716064</v>
      </c>
      <c r="L273" s="3"/>
    </row>
    <row r="274" spans="1:12" ht="31.5">
      <c r="A274" s="131"/>
      <c r="B274" s="114"/>
      <c r="C274" s="75" t="s">
        <v>201</v>
      </c>
      <c r="D274" s="48">
        <v>0</v>
      </c>
      <c r="E274" s="48">
        <v>0</v>
      </c>
      <c r="F274" s="48">
        <v>0</v>
      </c>
      <c r="G274" s="48">
        <v>0</v>
      </c>
      <c r="H274" s="48">
        <v>0</v>
      </c>
      <c r="I274" s="48">
        <v>0</v>
      </c>
      <c r="J274" s="48">
        <v>0</v>
      </c>
      <c r="K274" s="48">
        <v>0</v>
      </c>
      <c r="L274" s="3"/>
    </row>
    <row r="275" spans="1:12">
      <c r="A275" s="131"/>
      <c r="B275" s="114"/>
      <c r="C275" s="75" t="s">
        <v>9</v>
      </c>
      <c r="D275" s="48">
        <v>0</v>
      </c>
      <c r="E275" s="48">
        <v>0</v>
      </c>
      <c r="F275" s="48">
        <v>0</v>
      </c>
      <c r="G275" s="48">
        <v>0</v>
      </c>
      <c r="H275" s="48">
        <v>0</v>
      </c>
      <c r="I275" s="48">
        <v>0</v>
      </c>
      <c r="J275" s="48">
        <v>0</v>
      </c>
      <c r="K275" s="48">
        <v>0</v>
      </c>
      <c r="L275" s="3"/>
    </row>
    <row r="276" spans="1:12" ht="31.5">
      <c r="A276" s="131"/>
      <c r="B276" s="114"/>
      <c r="C276" s="75" t="s">
        <v>202</v>
      </c>
      <c r="D276" s="48">
        <v>0</v>
      </c>
      <c r="E276" s="48">
        <v>0</v>
      </c>
      <c r="F276" s="48">
        <v>0</v>
      </c>
      <c r="G276" s="48">
        <v>0</v>
      </c>
      <c r="H276" s="48">
        <v>0</v>
      </c>
      <c r="I276" s="48">
        <v>0</v>
      </c>
      <c r="J276" s="48">
        <v>0</v>
      </c>
      <c r="K276" s="48">
        <v>0</v>
      </c>
      <c r="L276" s="3"/>
    </row>
    <row r="277" spans="1:12">
      <c r="A277" s="131"/>
      <c r="B277" s="114"/>
      <c r="C277" s="75" t="s">
        <v>219</v>
      </c>
      <c r="D277" s="48">
        <v>0</v>
      </c>
      <c r="E277" s="48" t="s">
        <v>265</v>
      </c>
      <c r="F277" s="48" t="s">
        <v>265</v>
      </c>
      <c r="G277" s="48" t="s">
        <v>265</v>
      </c>
      <c r="H277" s="48">
        <v>0</v>
      </c>
      <c r="I277" s="48">
        <v>0</v>
      </c>
      <c r="J277" s="48" t="s">
        <v>265</v>
      </c>
      <c r="K277" s="48" t="s">
        <v>265</v>
      </c>
      <c r="L277" s="3"/>
    </row>
    <row r="278" spans="1:12" ht="31.5">
      <c r="A278" s="131"/>
      <c r="B278" s="114"/>
      <c r="C278" s="75" t="s">
        <v>220</v>
      </c>
      <c r="D278" s="48">
        <v>0</v>
      </c>
      <c r="E278" s="48" t="s">
        <v>265</v>
      </c>
      <c r="F278" s="48" t="s">
        <v>265</v>
      </c>
      <c r="G278" s="48" t="s">
        <v>265</v>
      </c>
      <c r="H278" s="48">
        <v>0</v>
      </c>
      <c r="I278" s="48">
        <v>0</v>
      </c>
      <c r="J278" s="48" t="s">
        <v>265</v>
      </c>
      <c r="K278" s="48" t="s">
        <v>265</v>
      </c>
      <c r="L278" s="3"/>
    </row>
    <row r="279" spans="1:12">
      <c r="A279" s="131" t="s">
        <v>58</v>
      </c>
      <c r="B279" s="114" t="s">
        <v>195</v>
      </c>
      <c r="C279" s="38" t="s">
        <v>3</v>
      </c>
      <c r="D279" s="48">
        <f>D280+D282+D284+D285</f>
        <v>17850</v>
      </c>
      <c r="E279" s="48" t="s">
        <v>265</v>
      </c>
      <c r="F279" s="48" t="s">
        <v>265</v>
      </c>
      <c r="G279" s="48" t="s">
        <v>265</v>
      </c>
      <c r="H279" s="48">
        <f>H280+H282+H284+H285</f>
        <v>2816.9</v>
      </c>
      <c r="I279" s="48">
        <f t="shared" si="57"/>
        <v>15.780952380952382</v>
      </c>
      <c r="J279" s="48" t="s">
        <v>265</v>
      </c>
      <c r="K279" s="48" t="s">
        <v>265</v>
      </c>
      <c r="L279" s="3"/>
    </row>
    <row r="280" spans="1:12">
      <c r="A280" s="131"/>
      <c r="B280" s="114"/>
      <c r="C280" s="75" t="s">
        <v>4</v>
      </c>
      <c r="D280" s="48">
        <v>17850</v>
      </c>
      <c r="E280" s="48">
        <v>17850</v>
      </c>
      <c r="F280" s="48">
        <v>17850</v>
      </c>
      <c r="G280" s="48">
        <v>2816.9</v>
      </c>
      <c r="H280" s="48">
        <v>2816.9</v>
      </c>
      <c r="I280" s="48">
        <f t="shared" si="57"/>
        <v>15.780952380952382</v>
      </c>
      <c r="J280" s="48">
        <f t="shared" si="55"/>
        <v>15.780952380952382</v>
      </c>
      <c r="K280" s="48">
        <f t="shared" si="56"/>
        <v>15.780952380952382</v>
      </c>
      <c r="L280" s="3"/>
    </row>
    <row r="281" spans="1:12" ht="31.5">
      <c r="A281" s="131"/>
      <c r="B281" s="114"/>
      <c r="C281" s="75" t="s">
        <v>201</v>
      </c>
      <c r="D281" s="48">
        <v>0</v>
      </c>
      <c r="E281" s="48">
        <v>0</v>
      </c>
      <c r="F281" s="48">
        <v>0</v>
      </c>
      <c r="G281" s="48">
        <v>0</v>
      </c>
      <c r="H281" s="48">
        <v>0</v>
      </c>
      <c r="I281" s="48">
        <v>0</v>
      </c>
      <c r="J281" s="48">
        <v>0</v>
      </c>
      <c r="K281" s="48">
        <v>0</v>
      </c>
      <c r="L281" s="3"/>
    </row>
    <row r="282" spans="1:12">
      <c r="A282" s="131"/>
      <c r="B282" s="114"/>
      <c r="C282" s="75" t="s">
        <v>218</v>
      </c>
      <c r="D282" s="48">
        <v>0</v>
      </c>
      <c r="E282" s="48">
        <v>0</v>
      </c>
      <c r="F282" s="48">
        <v>0</v>
      </c>
      <c r="G282" s="48">
        <v>0</v>
      </c>
      <c r="H282" s="48">
        <v>0</v>
      </c>
      <c r="I282" s="48">
        <v>0</v>
      </c>
      <c r="J282" s="48">
        <v>0</v>
      </c>
      <c r="K282" s="48">
        <v>0</v>
      </c>
      <c r="L282" s="3"/>
    </row>
    <row r="283" spans="1:12" ht="31.5">
      <c r="A283" s="131"/>
      <c r="B283" s="114"/>
      <c r="C283" s="75" t="s">
        <v>202</v>
      </c>
      <c r="D283" s="48">
        <v>0</v>
      </c>
      <c r="E283" s="48">
        <v>0</v>
      </c>
      <c r="F283" s="48">
        <v>0</v>
      </c>
      <c r="G283" s="48">
        <v>0</v>
      </c>
      <c r="H283" s="48">
        <v>0</v>
      </c>
      <c r="I283" s="48">
        <v>0</v>
      </c>
      <c r="J283" s="48">
        <v>0</v>
      </c>
      <c r="K283" s="48">
        <v>0</v>
      </c>
      <c r="L283" s="3"/>
    </row>
    <row r="284" spans="1:12">
      <c r="A284" s="131"/>
      <c r="B284" s="114"/>
      <c r="C284" s="75" t="s">
        <v>219</v>
      </c>
      <c r="D284" s="48">
        <v>0</v>
      </c>
      <c r="E284" s="48" t="s">
        <v>265</v>
      </c>
      <c r="F284" s="48" t="s">
        <v>265</v>
      </c>
      <c r="G284" s="48" t="s">
        <v>265</v>
      </c>
      <c r="H284" s="48">
        <v>0</v>
      </c>
      <c r="I284" s="48">
        <v>0</v>
      </c>
      <c r="J284" s="48" t="s">
        <v>265</v>
      </c>
      <c r="K284" s="48" t="s">
        <v>265</v>
      </c>
      <c r="L284" s="3"/>
    </row>
    <row r="285" spans="1:12" ht="31.5">
      <c r="A285" s="131"/>
      <c r="B285" s="114"/>
      <c r="C285" s="75" t="s">
        <v>220</v>
      </c>
      <c r="D285" s="48">
        <v>0</v>
      </c>
      <c r="E285" s="48" t="s">
        <v>265</v>
      </c>
      <c r="F285" s="48" t="s">
        <v>265</v>
      </c>
      <c r="G285" s="48" t="s">
        <v>265</v>
      </c>
      <c r="H285" s="48">
        <v>0</v>
      </c>
      <c r="I285" s="48">
        <v>0</v>
      </c>
      <c r="J285" s="48" t="s">
        <v>265</v>
      </c>
      <c r="K285" s="48" t="s">
        <v>265</v>
      </c>
      <c r="L285" s="3"/>
    </row>
    <row r="286" spans="1:12">
      <c r="A286" s="131" t="s">
        <v>59</v>
      </c>
      <c r="B286" s="114" t="s">
        <v>195</v>
      </c>
      <c r="C286" s="38" t="s">
        <v>3</v>
      </c>
      <c r="D286" s="48">
        <f>D287+D289+D291+D292</f>
        <v>6112810</v>
      </c>
      <c r="E286" s="106" t="s">
        <v>265</v>
      </c>
      <c r="F286" s="99" t="s">
        <v>265</v>
      </c>
      <c r="G286" s="48" t="s">
        <v>265</v>
      </c>
      <c r="H286" s="48">
        <f>H287+H289+H291+H292</f>
        <v>1065230.5</v>
      </c>
      <c r="I286" s="48">
        <f t="shared" si="57"/>
        <v>17.426200061837356</v>
      </c>
      <c r="J286" s="48" t="s">
        <v>265</v>
      </c>
      <c r="K286" s="48" t="s">
        <v>265</v>
      </c>
      <c r="L286" s="3"/>
    </row>
    <row r="287" spans="1:12">
      <c r="A287" s="131"/>
      <c r="B287" s="114"/>
      <c r="C287" s="75" t="s">
        <v>4</v>
      </c>
      <c r="D287" s="48">
        <f>D294+D301+D308+D315</f>
        <v>6112810</v>
      </c>
      <c r="E287" s="48">
        <f>E294+E301+E308+E315</f>
        <v>6138042.5</v>
      </c>
      <c r="F287" s="48">
        <f t="shared" ref="F287" si="58">F294+F301+F308+F315</f>
        <v>6138042.5</v>
      </c>
      <c r="G287" s="48">
        <f t="shared" ref="G287:H287" si="59">G294+G301+G308+G315</f>
        <v>1065230.5</v>
      </c>
      <c r="H287" s="48">
        <f t="shared" si="59"/>
        <v>1065230.5</v>
      </c>
      <c r="I287" s="48">
        <f t="shared" si="57"/>
        <v>17.426200061837356</v>
      </c>
      <c r="J287" s="48">
        <f t="shared" si="55"/>
        <v>17.354563771756222</v>
      </c>
      <c r="K287" s="48">
        <f t="shared" si="56"/>
        <v>17.354563771756222</v>
      </c>
      <c r="L287" s="3"/>
    </row>
    <row r="288" spans="1:12" ht="31.5">
      <c r="A288" s="131"/>
      <c r="B288" s="114"/>
      <c r="C288" s="75" t="s">
        <v>201</v>
      </c>
      <c r="D288" s="48">
        <f t="shared" ref="D288:G291" si="60">D295+D302+D309+D316</f>
        <v>0</v>
      </c>
      <c r="E288" s="107">
        <v>0</v>
      </c>
      <c r="F288" s="107">
        <v>0</v>
      </c>
      <c r="G288" s="48">
        <v>0</v>
      </c>
      <c r="H288" s="48">
        <v>0</v>
      </c>
      <c r="I288" s="48">
        <v>0</v>
      </c>
      <c r="J288" s="48">
        <v>0</v>
      </c>
      <c r="K288" s="48">
        <v>0</v>
      </c>
      <c r="L288" s="3"/>
    </row>
    <row r="289" spans="1:12">
      <c r="A289" s="131"/>
      <c r="B289" s="114"/>
      <c r="C289" s="75" t="s">
        <v>218</v>
      </c>
      <c r="D289" s="48">
        <f t="shared" si="60"/>
        <v>0</v>
      </c>
      <c r="E289" s="48">
        <f t="shared" si="60"/>
        <v>0</v>
      </c>
      <c r="F289" s="48">
        <f t="shared" si="60"/>
        <v>0</v>
      </c>
      <c r="G289" s="48">
        <f t="shared" si="60"/>
        <v>0</v>
      </c>
      <c r="H289" s="48">
        <f t="shared" ref="H289:H292" si="61">H296+H303</f>
        <v>0</v>
      </c>
      <c r="I289" s="48">
        <v>0</v>
      </c>
      <c r="J289" s="48">
        <v>0</v>
      </c>
      <c r="K289" s="48">
        <v>0</v>
      </c>
      <c r="L289" s="3"/>
    </row>
    <row r="290" spans="1:12" ht="31.5">
      <c r="A290" s="131"/>
      <c r="B290" s="114"/>
      <c r="C290" s="75" t="s">
        <v>202</v>
      </c>
      <c r="D290" s="48">
        <f t="shared" si="60"/>
        <v>0</v>
      </c>
      <c r="E290" s="48">
        <f t="shared" si="60"/>
        <v>0</v>
      </c>
      <c r="F290" s="48">
        <f t="shared" si="60"/>
        <v>0</v>
      </c>
      <c r="G290" s="48">
        <f t="shared" si="60"/>
        <v>0</v>
      </c>
      <c r="H290" s="48">
        <f t="shared" si="61"/>
        <v>0</v>
      </c>
      <c r="I290" s="48">
        <v>0</v>
      </c>
      <c r="J290" s="48">
        <v>0</v>
      </c>
      <c r="K290" s="48">
        <v>0</v>
      </c>
      <c r="L290" s="3"/>
    </row>
    <row r="291" spans="1:12">
      <c r="A291" s="131"/>
      <c r="B291" s="114"/>
      <c r="C291" s="75" t="s">
        <v>219</v>
      </c>
      <c r="D291" s="48">
        <f t="shared" si="60"/>
        <v>0</v>
      </c>
      <c r="E291" s="48" t="s">
        <v>265</v>
      </c>
      <c r="F291" s="48" t="s">
        <v>265</v>
      </c>
      <c r="G291" s="48" t="s">
        <v>265</v>
      </c>
      <c r="H291" s="48">
        <f t="shared" si="61"/>
        <v>0</v>
      </c>
      <c r="I291" s="48">
        <v>0</v>
      </c>
      <c r="J291" s="48" t="s">
        <v>265</v>
      </c>
      <c r="K291" s="48" t="s">
        <v>265</v>
      </c>
      <c r="L291" s="3"/>
    </row>
    <row r="292" spans="1:12" ht="31.5">
      <c r="A292" s="131"/>
      <c r="B292" s="114"/>
      <c r="C292" s="75" t="s">
        <v>220</v>
      </c>
      <c r="D292" s="48">
        <f>D299+D306</f>
        <v>0</v>
      </c>
      <c r="E292" s="48" t="s">
        <v>265</v>
      </c>
      <c r="F292" s="48" t="s">
        <v>265</v>
      </c>
      <c r="G292" s="48" t="s">
        <v>265</v>
      </c>
      <c r="H292" s="48">
        <f t="shared" si="61"/>
        <v>0</v>
      </c>
      <c r="I292" s="48">
        <v>0</v>
      </c>
      <c r="J292" s="48" t="s">
        <v>265</v>
      </c>
      <c r="K292" s="48" t="s">
        <v>265</v>
      </c>
      <c r="L292" s="3"/>
    </row>
    <row r="293" spans="1:12">
      <c r="A293" s="131" t="s">
        <v>60</v>
      </c>
      <c r="B293" s="114" t="s">
        <v>5</v>
      </c>
      <c r="C293" s="38" t="s">
        <v>3</v>
      </c>
      <c r="D293" s="48">
        <f>D294+D296+D298+D299</f>
        <v>6090245.2999999998</v>
      </c>
      <c r="E293" s="48" t="s">
        <v>265</v>
      </c>
      <c r="F293" s="48" t="s">
        <v>265</v>
      </c>
      <c r="G293" s="48" t="s">
        <v>265</v>
      </c>
      <c r="H293" s="48">
        <f>H294+H296+H298+H299</f>
        <v>1065230.5</v>
      </c>
      <c r="I293" s="48">
        <f t="shared" si="57"/>
        <v>17.490765109247736</v>
      </c>
      <c r="J293" s="48" t="s">
        <v>265</v>
      </c>
      <c r="K293" s="48" t="s">
        <v>265</v>
      </c>
      <c r="L293" s="3"/>
    </row>
    <row r="294" spans="1:12">
      <c r="A294" s="131"/>
      <c r="B294" s="114"/>
      <c r="C294" s="75" t="s">
        <v>4</v>
      </c>
      <c r="D294" s="48">
        <v>6090245.2999999998</v>
      </c>
      <c r="E294" s="48">
        <v>6115477.7999999998</v>
      </c>
      <c r="F294" s="48">
        <v>6115477.7999999998</v>
      </c>
      <c r="G294" s="48">
        <v>1065230.5</v>
      </c>
      <c r="H294" s="48">
        <v>1065230.5</v>
      </c>
      <c r="I294" s="48">
        <f t="shared" si="57"/>
        <v>17.490765109247736</v>
      </c>
      <c r="J294" s="48">
        <f t="shared" si="55"/>
        <v>17.418598102015839</v>
      </c>
      <c r="K294" s="48">
        <f t="shared" si="56"/>
        <v>17.418598102015839</v>
      </c>
      <c r="L294" s="3"/>
    </row>
    <row r="295" spans="1:12" ht="31.5">
      <c r="A295" s="131"/>
      <c r="B295" s="114"/>
      <c r="C295" s="75" t="s">
        <v>201</v>
      </c>
      <c r="D295" s="48">
        <v>0</v>
      </c>
      <c r="E295" s="48">
        <v>0</v>
      </c>
      <c r="F295" s="48">
        <v>0</v>
      </c>
      <c r="G295" s="48">
        <v>0</v>
      </c>
      <c r="H295" s="48">
        <v>0</v>
      </c>
      <c r="I295" s="48">
        <v>0</v>
      </c>
      <c r="J295" s="48">
        <v>0</v>
      </c>
      <c r="K295" s="48">
        <v>0</v>
      </c>
      <c r="L295" s="3"/>
    </row>
    <row r="296" spans="1:12">
      <c r="A296" s="131"/>
      <c r="B296" s="114"/>
      <c r="C296" s="75" t="s">
        <v>218</v>
      </c>
      <c r="D296" s="48">
        <v>0</v>
      </c>
      <c r="E296" s="48">
        <v>0</v>
      </c>
      <c r="F296" s="48">
        <v>0</v>
      </c>
      <c r="G296" s="48">
        <v>0</v>
      </c>
      <c r="H296" s="48">
        <v>0</v>
      </c>
      <c r="I296" s="48">
        <v>0</v>
      </c>
      <c r="J296" s="48">
        <v>0</v>
      </c>
      <c r="K296" s="48">
        <v>0</v>
      </c>
      <c r="L296" s="3"/>
    </row>
    <row r="297" spans="1:12" ht="31.5">
      <c r="A297" s="131"/>
      <c r="B297" s="114"/>
      <c r="C297" s="75" t="s">
        <v>202</v>
      </c>
      <c r="D297" s="48">
        <v>0</v>
      </c>
      <c r="E297" s="48">
        <v>0</v>
      </c>
      <c r="F297" s="48">
        <v>0</v>
      </c>
      <c r="G297" s="48">
        <v>0</v>
      </c>
      <c r="H297" s="48">
        <v>0</v>
      </c>
      <c r="I297" s="48">
        <v>0</v>
      </c>
      <c r="J297" s="48">
        <v>0</v>
      </c>
      <c r="K297" s="48">
        <v>0</v>
      </c>
      <c r="L297" s="3"/>
    </row>
    <row r="298" spans="1:12">
      <c r="A298" s="131"/>
      <c r="B298" s="114"/>
      <c r="C298" s="75" t="s">
        <v>219</v>
      </c>
      <c r="D298" s="48">
        <v>0</v>
      </c>
      <c r="E298" s="48" t="s">
        <v>265</v>
      </c>
      <c r="F298" s="48" t="s">
        <v>265</v>
      </c>
      <c r="G298" s="48" t="s">
        <v>265</v>
      </c>
      <c r="H298" s="48">
        <v>0</v>
      </c>
      <c r="I298" s="48">
        <v>0</v>
      </c>
      <c r="J298" s="48" t="s">
        <v>265</v>
      </c>
      <c r="K298" s="48" t="s">
        <v>265</v>
      </c>
      <c r="L298" s="3"/>
    </row>
    <row r="299" spans="1:12" ht="31.5">
      <c r="A299" s="131"/>
      <c r="B299" s="114"/>
      <c r="C299" s="75" t="s">
        <v>220</v>
      </c>
      <c r="D299" s="48">
        <v>0</v>
      </c>
      <c r="E299" s="48" t="s">
        <v>265</v>
      </c>
      <c r="F299" s="48" t="s">
        <v>265</v>
      </c>
      <c r="G299" s="48" t="s">
        <v>265</v>
      </c>
      <c r="H299" s="48">
        <v>0</v>
      </c>
      <c r="I299" s="48">
        <v>0</v>
      </c>
      <c r="J299" s="48" t="s">
        <v>265</v>
      </c>
      <c r="K299" s="48" t="s">
        <v>265</v>
      </c>
      <c r="L299" s="3"/>
    </row>
    <row r="300" spans="1:12" hidden="1">
      <c r="A300" s="131" t="s">
        <v>296</v>
      </c>
      <c r="B300" s="114" t="s">
        <v>195</v>
      </c>
      <c r="C300" s="38" t="s">
        <v>3</v>
      </c>
      <c r="D300" s="48">
        <f>D301+D303+D305+D306</f>
        <v>0</v>
      </c>
      <c r="E300" s="48" t="s">
        <v>265</v>
      </c>
      <c r="F300" s="48" t="s">
        <v>265</v>
      </c>
      <c r="G300" s="48" t="s">
        <v>265</v>
      </c>
      <c r="H300" s="48">
        <f>H301+H303+H305+H306</f>
        <v>0</v>
      </c>
      <c r="I300" s="48" t="e">
        <f t="shared" si="57"/>
        <v>#DIV/0!</v>
      </c>
      <c r="J300" s="48" t="s">
        <v>265</v>
      </c>
      <c r="K300" s="48" t="s">
        <v>265</v>
      </c>
      <c r="L300" s="3"/>
    </row>
    <row r="301" spans="1:12" hidden="1">
      <c r="A301" s="131"/>
      <c r="B301" s="114"/>
      <c r="C301" s="75" t="s">
        <v>4</v>
      </c>
      <c r="D301" s="48">
        <v>0</v>
      </c>
      <c r="E301" s="48">
        <v>0</v>
      </c>
      <c r="F301" s="48">
        <v>0</v>
      </c>
      <c r="G301" s="48">
        <v>0</v>
      </c>
      <c r="H301" s="48">
        <v>0</v>
      </c>
      <c r="I301" s="48" t="e">
        <f t="shared" si="57"/>
        <v>#DIV/0!</v>
      </c>
      <c r="J301" s="48">
        <v>0</v>
      </c>
      <c r="K301" s="48">
        <v>0</v>
      </c>
      <c r="L301" s="3"/>
    </row>
    <row r="302" spans="1:12" ht="31.5" hidden="1">
      <c r="A302" s="131"/>
      <c r="B302" s="114"/>
      <c r="C302" s="75" t="s">
        <v>201</v>
      </c>
      <c r="D302" s="48">
        <v>0</v>
      </c>
      <c r="E302" s="48">
        <v>0</v>
      </c>
      <c r="F302" s="48">
        <v>0</v>
      </c>
      <c r="G302" s="48">
        <v>0</v>
      </c>
      <c r="H302" s="48">
        <v>0</v>
      </c>
      <c r="I302" s="48">
        <v>0</v>
      </c>
      <c r="J302" s="48">
        <v>0</v>
      </c>
      <c r="K302" s="48">
        <v>0</v>
      </c>
      <c r="L302" s="3"/>
    </row>
    <row r="303" spans="1:12" hidden="1">
      <c r="A303" s="131"/>
      <c r="B303" s="114"/>
      <c r="C303" s="75" t="s">
        <v>218</v>
      </c>
      <c r="D303" s="48">
        <v>0</v>
      </c>
      <c r="E303" s="107">
        <v>0</v>
      </c>
      <c r="F303" s="107">
        <v>0</v>
      </c>
      <c r="G303" s="48">
        <v>0</v>
      </c>
      <c r="H303" s="48">
        <v>0</v>
      </c>
      <c r="I303" s="48">
        <v>0</v>
      </c>
      <c r="J303" s="48">
        <v>0</v>
      </c>
      <c r="K303" s="48">
        <v>0</v>
      </c>
      <c r="L303" s="3"/>
    </row>
    <row r="304" spans="1:12" ht="31.5" hidden="1">
      <c r="A304" s="131"/>
      <c r="B304" s="114"/>
      <c r="C304" s="75" t="s">
        <v>202</v>
      </c>
      <c r="D304" s="48">
        <v>0</v>
      </c>
      <c r="E304" s="107">
        <v>0</v>
      </c>
      <c r="F304" s="107">
        <v>0</v>
      </c>
      <c r="G304" s="48">
        <v>0</v>
      </c>
      <c r="H304" s="48">
        <v>0</v>
      </c>
      <c r="I304" s="48">
        <v>0</v>
      </c>
      <c r="J304" s="48">
        <v>0</v>
      </c>
      <c r="K304" s="48">
        <v>0</v>
      </c>
      <c r="L304" s="3"/>
    </row>
    <row r="305" spans="1:13" hidden="1">
      <c r="A305" s="131"/>
      <c r="B305" s="114"/>
      <c r="C305" s="75" t="s">
        <v>219</v>
      </c>
      <c r="D305" s="48">
        <v>0</v>
      </c>
      <c r="E305" s="48" t="s">
        <v>265</v>
      </c>
      <c r="F305" s="48" t="s">
        <v>265</v>
      </c>
      <c r="G305" s="48" t="s">
        <v>265</v>
      </c>
      <c r="H305" s="48">
        <v>0</v>
      </c>
      <c r="I305" s="48">
        <v>0</v>
      </c>
      <c r="J305" s="48" t="s">
        <v>265</v>
      </c>
      <c r="K305" s="48" t="s">
        <v>265</v>
      </c>
      <c r="L305" s="3"/>
      <c r="M305" s="17"/>
    </row>
    <row r="306" spans="1:13" ht="31.5" hidden="1">
      <c r="A306" s="131"/>
      <c r="B306" s="114"/>
      <c r="C306" s="75" t="s">
        <v>220</v>
      </c>
      <c r="D306" s="48">
        <v>0</v>
      </c>
      <c r="E306" s="48" t="s">
        <v>265</v>
      </c>
      <c r="F306" s="48" t="s">
        <v>265</v>
      </c>
      <c r="G306" s="48" t="s">
        <v>265</v>
      </c>
      <c r="H306" s="48">
        <v>0</v>
      </c>
      <c r="I306" s="48">
        <v>0</v>
      </c>
      <c r="J306" s="48" t="s">
        <v>265</v>
      </c>
      <c r="K306" s="48" t="s">
        <v>265</v>
      </c>
      <c r="L306" s="3"/>
    </row>
    <row r="307" spans="1:13" ht="15" customHeight="1">
      <c r="A307" s="131" t="s">
        <v>295</v>
      </c>
      <c r="B307" s="114" t="s">
        <v>5</v>
      </c>
      <c r="C307" s="38" t="s">
        <v>3</v>
      </c>
      <c r="D307" s="48">
        <f>(D308+D310+D312+D313)</f>
        <v>18700.5</v>
      </c>
      <c r="E307" s="48" t="s">
        <v>265</v>
      </c>
      <c r="F307" s="48" t="s">
        <v>265</v>
      </c>
      <c r="G307" s="48" t="s">
        <v>265</v>
      </c>
      <c r="H307" s="48">
        <f>H308+H310+H312+H313</f>
        <v>0</v>
      </c>
      <c r="I307" s="48">
        <f t="shared" ref="I307:I346" si="62">H307/D307*100</f>
        <v>0</v>
      </c>
      <c r="J307" s="48" t="s">
        <v>265</v>
      </c>
      <c r="K307" s="48" t="s">
        <v>265</v>
      </c>
      <c r="L307" s="3"/>
    </row>
    <row r="308" spans="1:13">
      <c r="A308" s="131"/>
      <c r="B308" s="114"/>
      <c r="C308" s="75" t="s">
        <v>4</v>
      </c>
      <c r="D308" s="48">
        <v>18700.5</v>
      </c>
      <c r="E308" s="48">
        <v>18700.5</v>
      </c>
      <c r="F308" s="48">
        <v>18700.5</v>
      </c>
      <c r="G308" s="48">
        <v>0</v>
      </c>
      <c r="H308" s="48">
        <v>0</v>
      </c>
      <c r="I308" s="48">
        <f t="shared" si="62"/>
        <v>0</v>
      </c>
      <c r="J308" s="48">
        <f t="shared" ref="J308:J346" si="63">G308/E308*100</f>
        <v>0</v>
      </c>
      <c r="K308" s="48">
        <f t="shared" ref="K308:K346" si="64">G308/F308*100</f>
        <v>0</v>
      </c>
      <c r="L308" s="3"/>
    </row>
    <row r="309" spans="1:13" ht="31.5">
      <c r="A309" s="131"/>
      <c r="B309" s="114"/>
      <c r="C309" s="75" t="s">
        <v>201</v>
      </c>
      <c r="D309" s="48">
        <v>0</v>
      </c>
      <c r="E309" s="48">
        <v>0</v>
      </c>
      <c r="F309" s="48">
        <v>0</v>
      </c>
      <c r="G309" s="48">
        <v>0</v>
      </c>
      <c r="H309" s="48">
        <v>0</v>
      </c>
      <c r="I309" s="48">
        <v>0</v>
      </c>
      <c r="J309" s="48">
        <v>0</v>
      </c>
      <c r="K309" s="48">
        <v>0</v>
      </c>
      <c r="L309" s="3"/>
    </row>
    <row r="310" spans="1:13">
      <c r="A310" s="131"/>
      <c r="B310" s="114"/>
      <c r="C310" s="75" t="s">
        <v>218</v>
      </c>
      <c r="D310" s="48">
        <v>0</v>
      </c>
      <c r="E310" s="48">
        <v>0</v>
      </c>
      <c r="F310" s="48">
        <v>0</v>
      </c>
      <c r="G310" s="48">
        <v>0</v>
      </c>
      <c r="H310" s="48">
        <v>0</v>
      </c>
      <c r="I310" s="48">
        <v>0</v>
      </c>
      <c r="J310" s="48">
        <v>0</v>
      </c>
      <c r="K310" s="48">
        <v>0</v>
      </c>
      <c r="L310" s="3"/>
    </row>
    <row r="311" spans="1:13" ht="31.5">
      <c r="A311" s="131"/>
      <c r="B311" s="114"/>
      <c r="C311" s="75" t="s">
        <v>202</v>
      </c>
      <c r="D311" s="48">
        <v>0</v>
      </c>
      <c r="E311" s="48">
        <v>0</v>
      </c>
      <c r="F311" s="48">
        <v>0</v>
      </c>
      <c r="G311" s="48">
        <v>0</v>
      </c>
      <c r="H311" s="48">
        <v>0</v>
      </c>
      <c r="I311" s="48">
        <v>0</v>
      </c>
      <c r="J311" s="48">
        <v>0</v>
      </c>
      <c r="K311" s="48">
        <v>0</v>
      </c>
      <c r="L311" s="3"/>
    </row>
    <row r="312" spans="1:13">
      <c r="A312" s="131"/>
      <c r="B312" s="114"/>
      <c r="C312" s="75" t="s">
        <v>219</v>
      </c>
      <c r="D312" s="48">
        <v>0</v>
      </c>
      <c r="E312" s="48" t="s">
        <v>265</v>
      </c>
      <c r="F312" s="48" t="s">
        <v>265</v>
      </c>
      <c r="G312" s="48" t="s">
        <v>265</v>
      </c>
      <c r="H312" s="48">
        <v>0</v>
      </c>
      <c r="I312" s="48">
        <v>0</v>
      </c>
      <c r="J312" s="48" t="s">
        <v>265</v>
      </c>
      <c r="K312" s="48" t="s">
        <v>265</v>
      </c>
      <c r="L312" s="3"/>
    </row>
    <row r="313" spans="1:13" ht="31.5">
      <c r="A313" s="131"/>
      <c r="B313" s="114"/>
      <c r="C313" s="75" t="s">
        <v>220</v>
      </c>
      <c r="D313" s="48">
        <v>0</v>
      </c>
      <c r="E313" s="48" t="s">
        <v>265</v>
      </c>
      <c r="F313" s="48" t="s">
        <v>265</v>
      </c>
      <c r="G313" s="48" t="s">
        <v>265</v>
      </c>
      <c r="H313" s="48">
        <v>0</v>
      </c>
      <c r="I313" s="48">
        <v>0</v>
      </c>
      <c r="J313" s="48" t="s">
        <v>265</v>
      </c>
      <c r="K313" s="48" t="s">
        <v>265</v>
      </c>
      <c r="L313" s="3"/>
    </row>
    <row r="314" spans="1:13">
      <c r="A314" s="154" t="s">
        <v>294</v>
      </c>
      <c r="B314" s="114" t="s">
        <v>289</v>
      </c>
      <c r="C314" s="38" t="s">
        <v>3</v>
      </c>
      <c r="D314" s="48">
        <f>D315+D317+D319+D320</f>
        <v>3864.2</v>
      </c>
      <c r="E314" s="48" t="s">
        <v>265</v>
      </c>
      <c r="F314" s="48" t="s">
        <v>265</v>
      </c>
      <c r="G314" s="48" t="s">
        <v>265</v>
      </c>
      <c r="H314" s="48">
        <f>H315+H317+H319+H320</f>
        <v>0</v>
      </c>
      <c r="I314" s="48">
        <f>H314/D314*100</f>
        <v>0</v>
      </c>
      <c r="J314" s="48" t="s">
        <v>265</v>
      </c>
      <c r="K314" s="48" t="s">
        <v>265</v>
      </c>
      <c r="L314" s="3"/>
    </row>
    <row r="315" spans="1:13">
      <c r="A315" s="132"/>
      <c r="B315" s="114"/>
      <c r="C315" s="75" t="s">
        <v>4</v>
      </c>
      <c r="D315" s="48">
        <v>3864.2</v>
      </c>
      <c r="E315" s="48">
        <v>3864.2</v>
      </c>
      <c r="F315" s="48">
        <v>3864.2</v>
      </c>
      <c r="G315" s="48">
        <v>0</v>
      </c>
      <c r="H315" s="48">
        <v>0</v>
      </c>
      <c r="I315" s="48">
        <f>H315/D315*100</f>
        <v>0</v>
      </c>
      <c r="J315" s="48">
        <f>G315/E315*100</f>
        <v>0</v>
      </c>
      <c r="K315" s="48">
        <f>G315/F315*100</f>
        <v>0</v>
      </c>
      <c r="L315" s="3"/>
    </row>
    <row r="316" spans="1:13" ht="31.5">
      <c r="A316" s="132"/>
      <c r="B316" s="114"/>
      <c r="C316" s="75" t="s">
        <v>201</v>
      </c>
      <c r="D316" s="48">
        <v>0</v>
      </c>
      <c r="E316" s="48">
        <v>0</v>
      </c>
      <c r="F316" s="48">
        <v>0</v>
      </c>
      <c r="G316" s="48">
        <v>0</v>
      </c>
      <c r="H316" s="48">
        <v>0</v>
      </c>
      <c r="I316" s="48">
        <v>0</v>
      </c>
      <c r="J316" s="48">
        <v>0</v>
      </c>
      <c r="K316" s="48">
        <v>0</v>
      </c>
      <c r="L316" s="3"/>
    </row>
    <row r="317" spans="1:13">
      <c r="A317" s="132"/>
      <c r="B317" s="114"/>
      <c r="C317" s="75" t="s">
        <v>218</v>
      </c>
      <c r="D317" s="48">
        <v>0</v>
      </c>
      <c r="E317" s="48">
        <v>0</v>
      </c>
      <c r="F317" s="48">
        <v>0</v>
      </c>
      <c r="G317" s="48">
        <v>0</v>
      </c>
      <c r="H317" s="48">
        <v>0</v>
      </c>
      <c r="I317" s="48">
        <v>0</v>
      </c>
      <c r="J317" s="48">
        <v>0</v>
      </c>
      <c r="K317" s="48">
        <v>0</v>
      </c>
      <c r="L317" s="3"/>
    </row>
    <row r="318" spans="1:13" ht="31.5">
      <c r="A318" s="132"/>
      <c r="B318" s="114"/>
      <c r="C318" s="75" t="s">
        <v>202</v>
      </c>
      <c r="D318" s="48">
        <v>0</v>
      </c>
      <c r="E318" s="48">
        <v>0</v>
      </c>
      <c r="F318" s="48">
        <v>0</v>
      </c>
      <c r="G318" s="48">
        <v>0</v>
      </c>
      <c r="H318" s="48">
        <v>0</v>
      </c>
      <c r="I318" s="48">
        <v>0</v>
      </c>
      <c r="J318" s="48">
        <v>0</v>
      </c>
      <c r="K318" s="48">
        <v>0</v>
      </c>
      <c r="L318" s="3"/>
    </row>
    <row r="319" spans="1:13">
      <c r="A319" s="132"/>
      <c r="B319" s="114"/>
      <c r="C319" s="75" t="s">
        <v>219</v>
      </c>
      <c r="D319" s="48">
        <v>0</v>
      </c>
      <c r="E319" s="48" t="s">
        <v>265</v>
      </c>
      <c r="F319" s="48" t="s">
        <v>265</v>
      </c>
      <c r="G319" s="48" t="s">
        <v>265</v>
      </c>
      <c r="H319" s="48">
        <v>0</v>
      </c>
      <c r="I319" s="48">
        <v>0</v>
      </c>
      <c r="J319" s="48" t="s">
        <v>265</v>
      </c>
      <c r="K319" s="48" t="s">
        <v>265</v>
      </c>
      <c r="L319" s="3"/>
    </row>
    <row r="320" spans="1:13" ht="31.5">
      <c r="A320" s="132"/>
      <c r="B320" s="114"/>
      <c r="C320" s="75" t="s">
        <v>220</v>
      </c>
      <c r="D320" s="48">
        <v>0</v>
      </c>
      <c r="E320" s="48" t="s">
        <v>265</v>
      </c>
      <c r="F320" s="48" t="s">
        <v>265</v>
      </c>
      <c r="G320" s="48" t="s">
        <v>265</v>
      </c>
      <c r="H320" s="48">
        <v>0</v>
      </c>
      <c r="I320" s="48">
        <v>0</v>
      </c>
      <c r="J320" s="48" t="s">
        <v>265</v>
      </c>
      <c r="K320" s="48" t="s">
        <v>265</v>
      </c>
      <c r="L320" s="3"/>
    </row>
    <row r="321" spans="1:13" hidden="1">
      <c r="A321" s="131" t="s">
        <v>61</v>
      </c>
      <c r="B321" s="114" t="s">
        <v>195</v>
      </c>
      <c r="C321" s="38" t="s">
        <v>3</v>
      </c>
      <c r="D321" s="48">
        <f>D322+D324+D326+D327</f>
        <v>0</v>
      </c>
      <c r="E321" s="57" t="s">
        <v>265</v>
      </c>
      <c r="F321" s="48" t="s">
        <v>265</v>
      </c>
      <c r="G321" s="48" t="s">
        <v>265</v>
      </c>
      <c r="H321" s="48">
        <f>H322+H324+H326+H327</f>
        <v>0</v>
      </c>
      <c r="I321" s="48" t="e">
        <f t="shared" si="62"/>
        <v>#DIV/0!</v>
      </c>
      <c r="J321" s="48" t="s">
        <v>265</v>
      </c>
      <c r="K321" s="48" t="s">
        <v>265</v>
      </c>
      <c r="L321" s="3"/>
    </row>
    <row r="322" spans="1:13" ht="20.25" hidden="1">
      <c r="A322" s="131"/>
      <c r="B322" s="114"/>
      <c r="C322" s="75" t="s">
        <v>4</v>
      </c>
      <c r="D322" s="48">
        <f>D329</f>
        <v>0</v>
      </c>
      <c r="E322" s="57">
        <f>E329</f>
        <v>0</v>
      </c>
      <c r="F322" s="48">
        <f>F329</f>
        <v>0</v>
      </c>
      <c r="G322" s="48">
        <f t="shared" ref="G322:H326" si="65">G329</f>
        <v>0</v>
      </c>
      <c r="H322" s="48">
        <f t="shared" si="65"/>
        <v>0</v>
      </c>
      <c r="I322" s="48" t="e">
        <f t="shared" si="62"/>
        <v>#DIV/0!</v>
      </c>
      <c r="J322" s="48" t="e">
        <f t="shared" si="63"/>
        <v>#DIV/0!</v>
      </c>
      <c r="K322" s="48" t="e">
        <f t="shared" si="64"/>
        <v>#DIV/0!</v>
      </c>
      <c r="L322" s="3"/>
      <c r="M322" s="12"/>
    </row>
    <row r="323" spans="1:13" ht="31.5" hidden="1">
      <c r="A323" s="131"/>
      <c r="B323" s="114"/>
      <c r="C323" s="75" t="s">
        <v>201</v>
      </c>
      <c r="D323" s="48">
        <f t="shared" ref="D323:F327" si="66">D330</f>
        <v>0</v>
      </c>
      <c r="E323" s="57">
        <f t="shared" si="66"/>
        <v>0</v>
      </c>
      <c r="F323" s="48">
        <f t="shared" si="66"/>
        <v>0</v>
      </c>
      <c r="G323" s="48">
        <f t="shared" si="65"/>
        <v>0</v>
      </c>
      <c r="H323" s="48">
        <f t="shared" si="65"/>
        <v>0</v>
      </c>
      <c r="I323" s="48" t="e">
        <f t="shared" si="62"/>
        <v>#DIV/0!</v>
      </c>
      <c r="J323" s="48" t="e">
        <f t="shared" si="63"/>
        <v>#DIV/0!</v>
      </c>
      <c r="K323" s="48" t="e">
        <f t="shared" si="64"/>
        <v>#DIV/0!</v>
      </c>
      <c r="L323" s="3"/>
      <c r="M323" s="12"/>
    </row>
    <row r="324" spans="1:13" ht="20.25" hidden="1">
      <c r="A324" s="131"/>
      <c r="B324" s="114"/>
      <c r="C324" s="75" t="s">
        <v>218</v>
      </c>
      <c r="D324" s="48">
        <f t="shared" si="66"/>
        <v>0</v>
      </c>
      <c r="E324" s="48">
        <f t="shared" si="66"/>
        <v>0</v>
      </c>
      <c r="F324" s="48">
        <f t="shared" si="66"/>
        <v>0</v>
      </c>
      <c r="G324" s="48">
        <f t="shared" si="65"/>
        <v>0</v>
      </c>
      <c r="H324" s="48">
        <f t="shared" si="65"/>
        <v>0</v>
      </c>
      <c r="I324" s="48" t="e">
        <f t="shared" si="62"/>
        <v>#DIV/0!</v>
      </c>
      <c r="J324" s="48" t="e">
        <f t="shared" si="63"/>
        <v>#DIV/0!</v>
      </c>
      <c r="K324" s="48" t="e">
        <f t="shared" si="64"/>
        <v>#DIV/0!</v>
      </c>
      <c r="L324" s="3"/>
      <c r="M324" s="12"/>
    </row>
    <row r="325" spans="1:13" ht="31.5" hidden="1">
      <c r="A325" s="131"/>
      <c r="B325" s="114"/>
      <c r="C325" s="75" t="s">
        <v>202</v>
      </c>
      <c r="D325" s="48">
        <f t="shared" si="66"/>
        <v>0</v>
      </c>
      <c r="E325" s="48">
        <f t="shared" si="66"/>
        <v>0</v>
      </c>
      <c r="F325" s="48">
        <f t="shared" si="66"/>
        <v>0</v>
      </c>
      <c r="G325" s="48">
        <f t="shared" si="65"/>
        <v>0</v>
      </c>
      <c r="H325" s="48">
        <f t="shared" si="65"/>
        <v>0</v>
      </c>
      <c r="I325" s="48" t="e">
        <f t="shared" si="62"/>
        <v>#DIV/0!</v>
      </c>
      <c r="J325" s="48" t="e">
        <f t="shared" si="63"/>
        <v>#DIV/0!</v>
      </c>
      <c r="K325" s="48" t="e">
        <f t="shared" si="64"/>
        <v>#DIV/0!</v>
      </c>
      <c r="L325" s="3"/>
      <c r="M325" s="7"/>
    </row>
    <row r="326" spans="1:13" hidden="1">
      <c r="A326" s="131"/>
      <c r="B326" s="114"/>
      <c r="C326" s="75" t="s">
        <v>219</v>
      </c>
      <c r="D326" s="48">
        <f t="shared" si="66"/>
        <v>0</v>
      </c>
      <c r="E326" s="57" t="str">
        <f t="shared" ref="E326:F327" si="67">E333</f>
        <v>х</v>
      </c>
      <c r="F326" s="48" t="str">
        <f t="shared" si="67"/>
        <v>х</v>
      </c>
      <c r="G326" s="48" t="s">
        <v>265</v>
      </c>
      <c r="H326" s="48">
        <f t="shared" si="65"/>
        <v>0</v>
      </c>
      <c r="I326" s="48">
        <v>0</v>
      </c>
      <c r="J326" s="48" t="s">
        <v>265</v>
      </c>
      <c r="K326" s="48" t="s">
        <v>265</v>
      </c>
      <c r="L326" s="3"/>
    </row>
    <row r="327" spans="1:13" ht="31.5" hidden="1">
      <c r="A327" s="131"/>
      <c r="B327" s="114"/>
      <c r="C327" s="75" t="s">
        <v>220</v>
      </c>
      <c r="D327" s="48">
        <f t="shared" si="66"/>
        <v>0</v>
      </c>
      <c r="E327" s="57" t="str">
        <f t="shared" si="67"/>
        <v>х</v>
      </c>
      <c r="F327" s="48" t="str">
        <f t="shared" si="67"/>
        <v>х</v>
      </c>
      <c r="G327" s="48" t="str">
        <f>G334</f>
        <v>х</v>
      </c>
      <c r="H327" s="48">
        <f>H334</f>
        <v>0</v>
      </c>
      <c r="I327" s="48">
        <v>0</v>
      </c>
      <c r="J327" s="48" t="s">
        <v>265</v>
      </c>
      <c r="K327" s="48" t="s">
        <v>265</v>
      </c>
      <c r="L327" s="3"/>
    </row>
    <row r="328" spans="1:13" hidden="1">
      <c r="A328" s="131" t="s">
        <v>62</v>
      </c>
      <c r="B328" s="114" t="s">
        <v>195</v>
      </c>
      <c r="C328" s="38" t="s">
        <v>3</v>
      </c>
      <c r="D328" s="48">
        <f>D329+D331+D333+D334</f>
        <v>0</v>
      </c>
      <c r="E328" s="57" t="s">
        <v>265</v>
      </c>
      <c r="F328" s="48" t="s">
        <v>265</v>
      </c>
      <c r="G328" s="48" t="s">
        <v>265</v>
      </c>
      <c r="H328" s="48">
        <f>H329+H331+H333+H334</f>
        <v>0</v>
      </c>
      <c r="I328" s="48" t="e">
        <f t="shared" si="62"/>
        <v>#DIV/0!</v>
      </c>
      <c r="J328" s="48" t="s">
        <v>265</v>
      </c>
      <c r="K328" s="48" t="s">
        <v>265</v>
      </c>
      <c r="L328" s="3"/>
    </row>
    <row r="329" spans="1:13" hidden="1">
      <c r="A329" s="131"/>
      <c r="B329" s="114"/>
      <c r="C329" s="75" t="s">
        <v>4</v>
      </c>
      <c r="D329" s="48">
        <v>0</v>
      </c>
      <c r="E329" s="57">
        <v>0</v>
      </c>
      <c r="F329" s="48">
        <v>0</v>
      </c>
      <c r="G329" s="48">
        <v>0</v>
      </c>
      <c r="H329" s="48">
        <v>0</v>
      </c>
      <c r="I329" s="48" t="e">
        <f t="shared" si="62"/>
        <v>#DIV/0!</v>
      </c>
      <c r="J329" s="48" t="e">
        <f t="shared" si="63"/>
        <v>#DIV/0!</v>
      </c>
      <c r="K329" s="48" t="e">
        <f t="shared" si="64"/>
        <v>#DIV/0!</v>
      </c>
      <c r="L329" s="3"/>
    </row>
    <row r="330" spans="1:13" ht="31.5" hidden="1">
      <c r="A330" s="131"/>
      <c r="B330" s="114"/>
      <c r="C330" s="75" t="s">
        <v>201</v>
      </c>
      <c r="D330" s="48">
        <v>0</v>
      </c>
      <c r="E330" s="57">
        <v>0</v>
      </c>
      <c r="F330" s="48">
        <v>0</v>
      </c>
      <c r="G330" s="48">
        <v>0</v>
      </c>
      <c r="H330" s="48">
        <v>0</v>
      </c>
      <c r="I330" s="48" t="e">
        <f t="shared" si="62"/>
        <v>#DIV/0!</v>
      </c>
      <c r="J330" s="48" t="e">
        <f t="shared" si="63"/>
        <v>#DIV/0!</v>
      </c>
      <c r="K330" s="48" t="e">
        <f t="shared" si="64"/>
        <v>#DIV/0!</v>
      </c>
      <c r="L330" s="3"/>
    </row>
    <row r="331" spans="1:13" hidden="1">
      <c r="A331" s="131"/>
      <c r="B331" s="114"/>
      <c r="C331" s="75" t="s">
        <v>218</v>
      </c>
      <c r="D331" s="48">
        <v>0</v>
      </c>
      <c r="E331" s="48">
        <v>0</v>
      </c>
      <c r="F331" s="48">
        <v>0</v>
      </c>
      <c r="G331" s="48">
        <v>0</v>
      </c>
      <c r="H331" s="48">
        <v>0</v>
      </c>
      <c r="I331" s="48" t="e">
        <f t="shared" si="62"/>
        <v>#DIV/0!</v>
      </c>
      <c r="J331" s="48" t="e">
        <f t="shared" si="63"/>
        <v>#DIV/0!</v>
      </c>
      <c r="K331" s="48" t="e">
        <f t="shared" si="64"/>
        <v>#DIV/0!</v>
      </c>
      <c r="L331" s="3"/>
    </row>
    <row r="332" spans="1:13" ht="31.5" hidden="1">
      <c r="A332" s="131"/>
      <c r="B332" s="114"/>
      <c r="C332" s="75" t="s">
        <v>202</v>
      </c>
      <c r="D332" s="48">
        <v>0</v>
      </c>
      <c r="E332" s="48">
        <v>0</v>
      </c>
      <c r="F332" s="48">
        <v>0</v>
      </c>
      <c r="G332" s="48">
        <v>0</v>
      </c>
      <c r="H332" s="48">
        <v>0</v>
      </c>
      <c r="I332" s="48" t="e">
        <f t="shared" si="62"/>
        <v>#DIV/0!</v>
      </c>
      <c r="J332" s="48" t="e">
        <f t="shared" si="63"/>
        <v>#DIV/0!</v>
      </c>
      <c r="K332" s="48" t="e">
        <f t="shared" si="64"/>
        <v>#DIV/0!</v>
      </c>
      <c r="L332" s="3"/>
    </row>
    <row r="333" spans="1:13" hidden="1">
      <c r="A333" s="131"/>
      <c r="B333" s="114"/>
      <c r="C333" s="75" t="s">
        <v>219</v>
      </c>
      <c r="D333" s="48">
        <v>0</v>
      </c>
      <c r="E333" s="57" t="s">
        <v>265</v>
      </c>
      <c r="F333" s="48" t="s">
        <v>265</v>
      </c>
      <c r="G333" s="48" t="s">
        <v>265</v>
      </c>
      <c r="H333" s="48">
        <v>0</v>
      </c>
      <c r="I333" s="48">
        <v>0</v>
      </c>
      <c r="J333" s="48" t="s">
        <v>265</v>
      </c>
      <c r="K333" s="48" t="s">
        <v>265</v>
      </c>
      <c r="L333" s="3"/>
    </row>
    <row r="334" spans="1:13" ht="31.5" hidden="1">
      <c r="A334" s="131"/>
      <c r="B334" s="114"/>
      <c r="C334" s="75" t="s">
        <v>220</v>
      </c>
      <c r="D334" s="48">
        <v>0</v>
      </c>
      <c r="E334" s="57" t="s">
        <v>265</v>
      </c>
      <c r="F334" s="48" t="s">
        <v>265</v>
      </c>
      <c r="G334" s="48" t="s">
        <v>265</v>
      </c>
      <c r="H334" s="48">
        <v>0</v>
      </c>
      <c r="I334" s="48">
        <v>0</v>
      </c>
      <c r="J334" s="48" t="s">
        <v>265</v>
      </c>
      <c r="K334" s="48" t="s">
        <v>265</v>
      </c>
      <c r="L334" s="3"/>
    </row>
    <row r="335" spans="1:13" ht="16.5" customHeight="1">
      <c r="A335" s="143" t="s">
        <v>283</v>
      </c>
      <c r="B335" s="114" t="s">
        <v>195</v>
      </c>
      <c r="C335" s="38" t="s">
        <v>3</v>
      </c>
      <c r="D335" s="48">
        <f>D336+D338+D340+D341</f>
        <v>80000</v>
      </c>
      <c r="E335" s="48" t="s">
        <v>265</v>
      </c>
      <c r="F335" s="48" t="s">
        <v>265</v>
      </c>
      <c r="G335" s="48" t="s">
        <v>265</v>
      </c>
      <c r="H335" s="48">
        <f>H336+H338+H340+H341</f>
        <v>0</v>
      </c>
      <c r="I335" s="48">
        <f t="shared" si="62"/>
        <v>0</v>
      </c>
      <c r="J335" s="48" t="s">
        <v>265</v>
      </c>
      <c r="K335" s="48" t="s">
        <v>265</v>
      </c>
      <c r="L335" s="3"/>
    </row>
    <row r="336" spans="1:13">
      <c r="A336" s="144"/>
      <c r="B336" s="114"/>
      <c r="C336" s="75" t="s">
        <v>4</v>
      </c>
      <c r="D336" s="48">
        <v>80000</v>
      </c>
      <c r="E336" s="48">
        <v>80000</v>
      </c>
      <c r="F336" s="48">
        <v>118658</v>
      </c>
      <c r="G336" s="48">
        <v>0</v>
      </c>
      <c r="H336" s="48">
        <v>0</v>
      </c>
      <c r="I336" s="48">
        <f t="shared" si="62"/>
        <v>0</v>
      </c>
      <c r="J336" s="48">
        <f t="shared" si="63"/>
        <v>0</v>
      </c>
      <c r="K336" s="59">
        <f t="shared" si="64"/>
        <v>0</v>
      </c>
      <c r="L336" s="3"/>
      <c r="M336" s="9"/>
    </row>
    <row r="337" spans="1:14" ht="31.5">
      <c r="A337" s="144"/>
      <c r="B337" s="114"/>
      <c r="C337" s="75" t="s">
        <v>201</v>
      </c>
      <c r="D337" s="48">
        <v>0</v>
      </c>
      <c r="E337" s="48">
        <v>0</v>
      </c>
      <c r="F337" s="48">
        <v>0</v>
      </c>
      <c r="G337" s="48">
        <v>0</v>
      </c>
      <c r="H337" s="48">
        <v>0</v>
      </c>
      <c r="I337" s="48">
        <v>0</v>
      </c>
      <c r="J337" s="48">
        <v>0</v>
      </c>
      <c r="K337" s="59">
        <v>0</v>
      </c>
      <c r="L337" s="3"/>
      <c r="M337" s="2"/>
    </row>
    <row r="338" spans="1:14">
      <c r="A338" s="144"/>
      <c r="B338" s="114"/>
      <c r="C338" s="75" t="s">
        <v>218</v>
      </c>
      <c r="D338" s="48">
        <v>0</v>
      </c>
      <c r="E338" s="48">
        <v>0</v>
      </c>
      <c r="F338" s="48">
        <v>0</v>
      </c>
      <c r="G338" s="48">
        <v>0</v>
      </c>
      <c r="H338" s="48">
        <v>0</v>
      </c>
      <c r="I338" s="48">
        <v>0</v>
      </c>
      <c r="J338" s="48">
        <v>0</v>
      </c>
      <c r="K338" s="48">
        <v>0</v>
      </c>
      <c r="L338" s="3"/>
    </row>
    <row r="339" spans="1:14" ht="31.5">
      <c r="A339" s="144"/>
      <c r="B339" s="114"/>
      <c r="C339" s="75" t="s">
        <v>202</v>
      </c>
      <c r="D339" s="48">
        <v>0</v>
      </c>
      <c r="E339" s="48">
        <v>0</v>
      </c>
      <c r="F339" s="48">
        <v>0</v>
      </c>
      <c r="G339" s="48">
        <v>0</v>
      </c>
      <c r="H339" s="48">
        <v>0</v>
      </c>
      <c r="I339" s="48">
        <v>0</v>
      </c>
      <c r="J339" s="48">
        <v>0</v>
      </c>
      <c r="K339" s="48">
        <v>0</v>
      </c>
      <c r="L339" s="3"/>
    </row>
    <row r="340" spans="1:14">
      <c r="A340" s="144"/>
      <c r="B340" s="114"/>
      <c r="C340" s="75" t="s">
        <v>219</v>
      </c>
      <c r="D340" s="48">
        <v>0</v>
      </c>
      <c r="E340" s="48" t="s">
        <v>265</v>
      </c>
      <c r="F340" s="48" t="s">
        <v>265</v>
      </c>
      <c r="G340" s="48" t="s">
        <v>265</v>
      </c>
      <c r="H340" s="48">
        <v>0</v>
      </c>
      <c r="I340" s="48">
        <v>0</v>
      </c>
      <c r="J340" s="48" t="s">
        <v>265</v>
      </c>
      <c r="K340" s="48" t="s">
        <v>265</v>
      </c>
      <c r="L340" s="3"/>
    </row>
    <row r="341" spans="1:14" ht="31.5">
      <c r="A341" s="145"/>
      <c r="B341" s="114"/>
      <c r="C341" s="75" t="s">
        <v>220</v>
      </c>
      <c r="D341" s="48">
        <v>0</v>
      </c>
      <c r="E341" s="48" t="s">
        <v>265</v>
      </c>
      <c r="F341" s="48" t="s">
        <v>265</v>
      </c>
      <c r="G341" s="48" t="s">
        <v>265</v>
      </c>
      <c r="H341" s="48">
        <v>0</v>
      </c>
      <c r="I341" s="48">
        <v>0</v>
      </c>
      <c r="J341" s="48" t="s">
        <v>265</v>
      </c>
      <c r="K341" s="48" t="s">
        <v>265</v>
      </c>
      <c r="L341" s="3"/>
    </row>
    <row r="342" spans="1:14" ht="15.75" customHeight="1">
      <c r="A342" s="122" t="s">
        <v>8</v>
      </c>
      <c r="B342" s="114"/>
      <c r="C342" s="54" t="s">
        <v>3</v>
      </c>
      <c r="D342" s="48">
        <f>D343+D345+D347+D348+D349</f>
        <v>17762265.100000001</v>
      </c>
      <c r="E342" s="48" t="s">
        <v>265</v>
      </c>
      <c r="F342" s="48" t="s">
        <v>265</v>
      </c>
      <c r="G342" s="48" t="s">
        <v>265</v>
      </c>
      <c r="H342" s="48">
        <f>H343+H345+H347+H348+H349</f>
        <v>3641238.4</v>
      </c>
      <c r="I342" s="48">
        <f t="shared" si="62"/>
        <v>20.49985392910277</v>
      </c>
      <c r="J342" s="48" t="s">
        <v>265</v>
      </c>
      <c r="K342" s="48" t="s">
        <v>265</v>
      </c>
      <c r="L342" s="3"/>
      <c r="M342" s="25"/>
    </row>
    <row r="343" spans="1:14">
      <c r="A343" s="123"/>
      <c r="B343" s="114"/>
      <c r="C343" s="75" t="s">
        <v>4</v>
      </c>
      <c r="D343" s="48">
        <f>D352+D679+D714+D749+D812+D847+D910+D959+D973+D1036+D1057+D1085+D1134+D1155</f>
        <v>15189549.700000001</v>
      </c>
      <c r="E343" s="108">
        <f>E398+E510+E679+E707+E714+E749+E812+E847+E910+E959+E973+E1036+E1057+E1085+E1120+E1127+E1134+E1155+E629</f>
        <v>15215124.300000001</v>
      </c>
      <c r="F343" s="108">
        <f>F398+F510+F679+F707+F714+F749+F812+F847+F910+F959+F973+F1036+F1057+F1085+F1120+F1127+F1134+F1155+F629</f>
        <v>15050610.6</v>
      </c>
      <c r="G343" s="48">
        <f t="shared" ref="G343:H343" si="68">G352+G679+G714+G749+G812+G847+G910+G959+G973+G1036+G1057+G1085+G1120+G1127+G1134+G1141+G1148+G1155+G1190+G1198+G1205</f>
        <v>3239428</v>
      </c>
      <c r="H343" s="48">
        <f t="shared" si="68"/>
        <v>3239428</v>
      </c>
      <c r="I343" s="48">
        <f t="shared" si="62"/>
        <v>21.326688835285221</v>
      </c>
      <c r="J343" s="48">
        <f t="shared" si="63"/>
        <v>21.290841508274763</v>
      </c>
      <c r="K343" s="48">
        <f t="shared" si="64"/>
        <v>21.523565296413956</v>
      </c>
      <c r="L343" s="30"/>
      <c r="M343" s="29"/>
    </row>
    <row r="344" spans="1:14" ht="31.5">
      <c r="A344" s="123"/>
      <c r="B344" s="114"/>
      <c r="C344" s="75" t="s">
        <v>201</v>
      </c>
      <c r="D344" s="48">
        <f t="shared" ref="D344:D345" si="69">D353+D680+D715+D750+D813+D848+D911+D960+D974+D1037+D1058+D1086+D1135+D1156</f>
        <v>507033</v>
      </c>
      <c r="E344" s="108">
        <f t="shared" ref="E344:F346" si="70">E399+E511+E680+E708+E715+E750+E813+E848+E911+E960+E974+E1037+E1058+E1086+E1121+E1128+E1135+E1156+E630</f>
        <v>505906.69999999995</v>
      </c>
      <c r="F344" s="108">
        <f t="shared" ref="D344:F346" si="71">F353+F680+F715+F750+F813+F848+F911+F960+F974+F1037+F1058+F1086+F1121+F1128+F1135+F1142+F1149+F1156+F1191+F1199+F1206</f>
        <v>505906.69999999995</v>
      </c>
      <c r="G344" s="48">
        <f t="shared" ref="G344:H346" si="72">G353+G680+G715+G750+G813+G848+G911+G960+G974+G1037+G1058+G1086+G1121+G1128+G1135+G1142+G1149+G1156+G1191+G1199+G1206</f>
        <v>18462.900000000001</v>
      </c>
      <c r="H344" s="48">
        <f>H353+H680+H715+H750+H813+H848+H911+H960+H974+H1037+H1058+H1086+H1121+H1128+H1135+H1142+H1149+H1156+H1191+H1199+H1206</f>
        <v>18462.900000000001</v>
      </c>
      <c r="I344" s="48">
        <f t="shared" si="62"/>
        <v>3.6413606214980092</v>
      </c>
      <c r="J344" s="48">
        <f t="shared" si="63"/>
        <v>3.6494673820291377</v>
      </c>
      <c r="K344" s="48">
        <f t="shared" si="64"/>
        <v>3.6494673820291377</v>
      </c>
      <c r="L344" s="30"/>
      <c r="M344" s="9"/>
      <c r="N344" s="17"/>
    </row>
    <row r="345" spans="1:14">
      <c r="A345" s="123"/>
      <c r="B345" s="114"/>
      <c r="C345" s="75" t="s">
        <v>9</v>
      </c>
      <c r="D345" s="48">
        <f t="shared" si="69"/>
        <v>2572715.4</v>
      </c>
      <c r="E345" s="108">
        <f t="shared" si="70"/>
        <v>2508566.4</v>
      </c>
      <c r="F345" s="108">
        <f t="shared" ref="F345" si="73">F354+F681+F716+F751+F814+F849+F912+F961+F975+F1038+F1059+F1087+F1122+F1129+F1136+F1143+F1150+F1157+F1192+F1200+F1207</f>
        <v>2508566.4</v>
      </c>
      <c r="G345" s="48">
        <f t="shared" si="72"/>
        <v>401810.4</v>
      </c>
      <c r="H345" s="48">
        <f t="shared" si="72"/>
        <v>401810.4</v>
      </c>
      <c r="I345" s="48">
        <f t="shared" si="62"/>
        <v>15.618144160057504</v>
      </c>
      <c r="J345" s="48">
        <f t="shared" si="63"/>
        <v>16.017530969082582</v>
      </c>
      <c r="K345" s="48">
        <f t="shared" si="64"/>
        <v>16.017530969082582</v>
      </c>
      <c r="L345" s="3"/>
      <c r="M345" s="9"/>
    </row>
    <row r="346" spans="1:14" ht="31.5">
      <c r="A346" s="123"/>
      <c r="B346" s="114"/>
      <c r="C346" s="75" t="s">
        <v>202</v>
      </c>
      <c r="D346" s="48">
        <f t="shared" si="71"/>
        <v>2558088</v>
      </c>
      <c r="E346" s="108">
        <f t="shared" si="70"/>
        <v>2508566.4</v>
      </c>
      <c r="F346" s="108">
        <f t="shared" si="70"/>
        <v>2508566.4</v>
      </c>
      <c r="G346" s="48">
        <f t="shared" si="72"/>
        <v>401810.4</v>
      </c>
      <c r="H346" s="48">
        <f t="shared" si="72"/>
        <v>401810.4</v>
      </c>
      <c r="I346" s="48">
        <f t="shared" si="62"/>
        <v>15.707450251906893</v>
      </c>
      <c r="J346" s="48">
        <f t="shared" si="63"/>
        <v>16.017530969082582</v>
      </c>
      <c r="K346" s="48">
        <f t="shared" si="64"/>
        <v>16.017530969082582</v>
      </c>
      <c r="L346" s="3"/>
      <c r="M346" s="9"/>
    </row>
    <row r="347" spans="1:14">
      <c r="A347" s="123"/>
      <c r="B347" s="114"/>
      <c r="C347" s="75" t="s">
        <v>219</v>
      </c>
      <c r="D347" s="48">
        <f>D356+D683+D718+D753+D816+D851+D914+D963+D977+D1040+D1061+D1089+D1124+D1131+D1138+D1145+D1152+D1159+D1194+D1202+D1209</f>
        <v>0</v>
      </c>
      <c r="E347" s="48" t="s">
        <v>265</v>
      </c>
      <c r="F347" s="48" t="s">
        <v>265</v>
      </c>
      <c r="G347" s="48" t="s">
        <v>265</v>
      </c>
      <c r="H347" s="48">
        <f>H356+H683+H718+H753+H816+H851+H914+H963+H977+H1040+H1061+H1089+H1124+H1131+H1138+H1145+H1152+H1159+H1194+H1202</f>
        <v>0</v>
      </c>
      <c r="I347" s="48">
        <v>0</v>
      </c>
      <c r="J347" s="48" t="s">
        <v>265</v>
      </c>
      <c r="K347" s="48" t="s">
        <v>265</v>
      </c>
      <c r="L347" s="3"/>
      <c r="M347" s="9"/>
    </row>
    <row r="348" spans="1:14" ht="31.5">
      <c r="A348" s="123"/>
      <c r="B348" s="114"/>
      <c r="C348" s="75" t="s">
        <v>220</v>
      </c>
      <c r="D348" s="48">
        <f>D357+D684+D719+D754+D817+D852+D915+D964+D978+D1041+D1062+D1090+D1125+D1132+D1139+D1146+D1153+D1160+D1195+D1203+D1210</f>
        <v>0</v>
      </c>
      <c r="E348" s="48" t="s">
        <v>265</v>
      </c>
      <c r="F348" s="48" t="s">
        <v>265</v>
      </c>
      <c r="G348" s="48" t="s">
        <v>265</v>
      </c>
      <c r="H348" s="48">
        <f>H357+H684+H719+H754+H817+H852+H915+H964+H978+H1041+H1062+H1090+H1125+H1132+H1139+H1146+H1153+H1160+H1195+H1203</f>
        <v>0</v>
      </c>
      <c r="I348" s="48">
        <v>0</v>
      </c>
      <c r="J348" s="48" t="s">
        <v>265</v>
      </c>
      <c r="K348" s="48" t="s">
        <v>265</v>
      </c>
      <c r="L348" s="3"/>
      <c r="M348" s="2"/>
    </row>
    <row r="349" spans="1:14" ht="63">
      <c r="A349" s="123"/>
      <c r="B349" s="114"/>
      <c r="C349" s="75" t="s">
        <v>212</v>
      </c>
      <c r="D349" s="48">
        <f>D395</f>
        <v>0</v>
      </c>
      <c r="E349" s="48">
        <f>E395</f>
        <v>0</v>
      </c>
      <c r="F349" s="48">
        <f>F395</f>
        <v>0</v>
      </c>
      <c r="G349" s="48">
        <f>G395</f>
        <v>0</v>
      </c>
      <c r="H349" s="48">
        <f>H395</f>
        <v>0</v>
      </c>
      <c r="I349" s="48">
        <v>0</v>
      </c>
      <c r="J349" s="48">
        <v>0</v>
      </c>
      <c r="K349" s="48">
        <v>0</v>
      </c>
      <c r="L349" s="3"/>
      <c r="M349" s="2"/>
    </row>
    <row r="350" spans="1:14">
      <c r="A350" s="123"/>
      <c r="B350" s="121" t="s">
        <v>44</v>
      </c>
      <c r="C350" s="121"/>
      <c r="D350" s="55"/>
      <c r="E350" s="55"/>
      <c r="F350" s="109"/>
      <c r="G350" s="56"/>
      <c r="H350" s="105"/>
      <c r="I350" s="56"/>
      <c r="J350" s="56"/>
      <c r="K350" s="56"/>
      <c r="L350" s="4"/>
      <c r="M350" s="2"/>
    </row>
    <row r="351" spans="1:14">
      <c r="A351" s="123"/>
      <c r="B351" s="147"/>
      <c r="C351" s="54" t="s">
        <v>3</v>
      </c>
      <c r="D351" s="57">
        <f>D352+D354+D356+D357</f>
        <v>862005.6</v>
      </c>
      <c r="E351" s="57" t="s">
        <v>265</v>
      </c>
      <c r="F351" s="57" t="s">
        <v>265</v>
      </c>
      <c r="G351" s="57" t="s">
        <v>265</v>
      </c>
      <c r="H351" s="48">
        <f>H352+H354+H356+H357</f>
        <v>50655.7</v>
      </c>
      <c r="I351" s="57">
        <f t="shared" ref="I351:I355" si="74">H351/D351*100</f>
        <v>5.8764931457521854</v>
      </c>
      <c r="J351" s="57" t="s">
        <v>265</v>
      </c>
      <c r="K351" s="57" t="s">
        <v>265</v>
      </c>
      <c r="L351" s="10"/>
      <c r="M351" s="2"/>
    </row>
    <row r="352" spans="1:14">
      <c r="A352" s="123"/>
      <c r="B352" s="147"/>
      <c r="C352" s="75" t="s">
        <v>4</v>
      </c>
      <c r="D352" s="57">
        <f>D398+D510+D629</f>
        <v>325922.40000000002</v>
      </c>
      <c r="E352" s="57">
        <f t="shared" ref="D352:H355" si="75">E398+E510+E629</f>
        <v>317128</v>
      </c>
      <c r="F352" s="57">
        <f t="shared" si="75"/>
        <v>308080.5</v>
      </c>
      <c r="G352" s="57">
        <f t="shared" si="75"/>
        <v>34978.400000000001</v>
      </c>
      <c r="H352" s="48">
        <f t="shared" si="75"/>
        <v>34978.400000000001</v>
      </c>
      <c r="I352" s="57">
        <f t="shared" si="74"/>
        <v>10.732125192990724</v>
      </c>
      <c r="J352" s="57">
        <f>G352/E352*100</f>
        <v>11.029741933856361</v>
      </c>
      <c r="K352" s="57">
        <f>G352/F352*100</f>
        <v>11.353655943819879</v>
      </c>
      <c r="L352" s="10"/>
      <c r="M352" s="2"/>
    </row>
    <row r="353" spans="1:13" ht="31.5">
      <c r="A353" s="123"/>
      <c r="B353" s="147"/>
      <c r="C353" s="75" t="s">
        <v>201</v>
      </c>
      <c r="D353" s="57">
        <f t="shared" si="75"/>
        <v>44390.500000000007</v>
      </c>
      <c r="E353" s="57">
        <f t="shared" si="75"/>
        <v>43257.899999999994</v>
      </c>
      <c r="F353" s="57">
        <f t="shared" si="75"/>
        <v>43257.899999999994</v>
      </c>
      <c r="G353" s="57">
        <f>G399+G511+G630</f>
        <v>1937.6</v>
      </c>
      <c r="H353" s="48">
        <f t="shared" si="75"/>
        <v>1937.6</v>
      </c>
      <c r="I353" s="57">
        <f t="shared" si="74"/>
        <v>4.3648978948198369</v>
      </c>
      <c r="J353" s="57">
        <f>G353/E353*100</f>
        <v>4.4791818373060188</v>
      </c>
      <c r="K353" s="57">
        <f>G353/F353*100</f>
        <v>4.4791818373060188</v>
      </c>
      <c r="L353" s="10"/>
      <c r="M353" s="2"/>
    </row>
    <row r="354" spans="1:13">
      <c r="A354" s="123"/>
      <c r="B354" s="147"/>
      <c r="C354" s="75" t="s">
        <v>218</v>
      </c>
      <c r="D354" s="57">
        <f t="shared" si="75"/>
        <v>536083.19999999995</v>
      </c>
      <c r="E354" s="57">
        <f t="shared" si="75"/>
        <v>471934.2</v>
      </c>
      <c r="F354" s="57">
        <f t="shared" si="75"/>
        <v>471934.2</v>
      </c>
      <c r="G354" s="57">
        <f t="shared" si="75"/>
        <v>15677.3</v>
      </c>
      <c r="H354" s="48">
        <f t="shared" si="75"/>
        <v>15677.3</v>
      </c>
      <c r="I354" s="57">
        <f t="shared" si="74"/>
        <v>2.9244154638682951</v>
      </c>
      <c r="J354" s="57">
        <f>G354/E354*100</f>
        <v>3.3219249632681844</v>
      </c>
      <c r="K354" s="57">
        <f>G354/F354*100</f>
        <v>3.3219249632681844</v>
      </c>
      <c r="L354" s="10"/>
    </row>
    <row r="355" spans="1:13" ht="31.5">
      <c r="A355" s="123"/>
      <c r="B355" s="147"/>
      <c r="C355" s="75" t="s">
        <v>202</v>
      </c>
      <c r="D355" s="57">
        <f t="shared" si="75"/>
        <v>521455.8</v>
      </c>
      <c r="E355" s="57">
        <f t="shared" si="75"/>
        <v>471934.2</v>
      </c>
      <c r="F355" s="57">
        <f t="shared" si="75"/>
        <v>471934.2</v>
      </c>
      <c r="G355" s="57">
        <f t="shared" si="75"/>
        <v>15677.3</v>
      </c>
      <c r="H355" s="48">
        <f t="shared" si="75"/>
        <v>15677.3</v>
      </c>
      <c r="I355" s="57">
        <f t="shared" si="74"/>
        <v>3.0064484851832121</v>
      </c>
      <c r="J355" s="57">
        <f>G355/E355*100</f>
        <v>3.3219249632681844</v>
      </c>
      <c r="K355" s="57">
        <f>G355/F355*100</f>
        <v>3.3219249632681844</v>
      </c>
      <c r="L355" s="10"/>
    </row>
    <row r="356" spans="1:13">
      <c r="A356" s="123"/>
      <c r="B356" s="147"/>
      <c r="C356" s="75" t="s">
        <v>219</v>
      </c>
      <c r="D356" s="57">
        <f>D402+D514+D633</f>
        <v>0</v>
      </c>
      <c r="E356" s="57" t="s">
        <v>265</v>
      </c>
      <c r="F356" s="57" t="s">
        <v>265</v>
      </c>
      <c r="G356" s="57" t="s">
        <v>265</v>
      </c>
      <c r="H356" s="48">
        <f>H402+H514+H633</f>
        <v>0</v>
      </c>
      <c r="I356" s="57">
        <v>0</v>
      </c>
      <c r="J356" s="57" t="s">
        <v>265</v>
      </c>
      <c r="K356" s="57" t="s">
        <v>265</v>
      </c>
      <c r="L356" s="10"/>
    </row>
    <row r="357" spans="1:13" ht="31.5">
      <c r="A357" s="123"/>
      <c r="B357" s="147"/>
      <c r="C357" s="75" t="s">
        <v>220</v>
      </c>
      <c r="D357" s="57">
        <f>D403+D515+D634</f>
        <v>0</v>
      </c>
      <c r="E357" s="57" t="s">
        <v>265</v>
      </c>
      <c r="F357" s="57" t="s">
        <v>265</v>
      </c>
      <c r="G357" s="57" t="s">
        <v>265</v>
      </c>
      <c r="H357" s="48">
        <f>H403+H515+H634</f>
        <v>0</v>
      </c>
      <c r="I357" s="57">
        <v>0</v>
      </c>
      <c r="J357" s="57" t="s">
        <v>265</v>
      </c>
      <c r="K357" s="57" t="s">
        <v>265</v>
      </c>
      <c r="L357" s="10"/>
    </row>
    <row r="358" spans="1:13">
      <c r="A358" s="123"/>
      <c r="B358" s="60" t="s">
        <v>213</v>
      </c>
      <c r="C358" s="60"/>
      <c r="D358" s="60"/>
      <c r="E358" s="60"/>
      <c r="F358" s="60"/>
      <c r="G358" s="60"/>
      <c r="H358" s="60"/>
      <c r="I358" s="60"/>
      <c r="J358" s="60"/>
      <c r="K358" s="60"/>
      <c r="L358" s="5"/>
    </row>
    <row r="359" spans="1:13" ht="21.6" customHeight="1">
      <c r="A359" s="123"/>
      <c r="B359" s="147" t="s">
        <v>5</v>
      </c>
      <c r="C359" s="54" t="s">
        <v>3</v>
      </c>
      <c r="D359" s="57">
        <f>D360+D362+D364+D365</f>
        <v>17762265.100000001</v>
      </c>
      <c r="E359" s="57" t="s">
        <v>265</v>
      </c>
      <c r="F359" s="57" t="s">
        <v>265</v>
      </c>
      <c r="G359" s="57" t="s">
        <v>265</v>
      </c>
      <c r="H359" s="48">
        <f>H360+H362+H364+H365</f>
        <v>3641238.4</v>
      </c>
      <c r="I359" s="57">
        <f t="shared" ref="I359:I378" si="76">H359/D359*100</f>
        <v>20.49985392910277</v>
      </c>
      <c r="J359" s="57" t="s">
        <v>265</v>
      </c>
      <c r="K359" s="57" t="s">
        <v>265</v>
      </c>
      <c r="L359" s="10"/>
    </row>
    <row r="360" spans="1:13">
      <c r="A360" s="123"/>
      <c r="B360" s="147"/>
      <c r="C360" s="75" t="s">
        <v>4</v>
      </c>
      <c r="D360" s="57">
        <f>D398+D510+D629+D679+D714+D749+D812+D847+D910+D959+D973+D1036+D1057+D1085+D1134+D1155</f>
        <v>15189549.700000001</v>
      </c>
      <c r="E360" s="110">
        <f>E398+E510+E679+E707+E714+E749+E812+E847+E910+E959+E973+E1036+E1057+E1085+E1120+E1127+E1134+E1155+E629</f>
        <v>15215124.300000001</v>
      </c>
      <c r="F360" s="110">
        <f>F398+F510+F679+F707+F714+F749+F812+F847+F910+F959+F973+F1036+F1057+F1085+F1120+F1127+F1134+F1155+F629</f>
        <v>15050610.6</v>
      </c>
      <c r="G360" s="57">
        <f t="shared" ref="G360:H360" si="77">G398+G510+G693+G707+G714+G749+G812+G847+G910+G959+G973+G1036+G1057+G1085+G1120+G1127+G1134+G1162+G1169+G1176</f>
        <v>3239428</v>
      </c>
      <c r="H360" s="48">
        <f t="shared" si="77"/>
        <v>3239428</v>
      </c>
      <c r="I360" s="57">
        <f t="shared" si="76"/>
        <v>21.326688835285221</v>
      </c>
      <c r="J360" s="57">
        <f>G360/E360*100</f>
        <v>21.290841508274763</v>
      </c>
      <c r="K360" s="57">
        <f>G360/F360*100</f>
        <v>21.523565296413956</v>
      </c>
      <c r="L360" s="10"/>
    </row>
    <row r="361" spans="1:13" ht="31.5">
      <c r="A361" s="123"/>
      <c r="B361" s="147"/>
      <c r="C361" s="75" t="s">
        <v>201</v>
      </c>
      <c r="D361" s="57">
        <f t="shared" ref="D361:D362" si="78">D399+D511+D630+D680+D715+D750+D813+D848+D911+D960+D974+D1037+D1058+D1086+D1135+D1156</f>
        <v>507033</v>
      </c>
      <c r="E361" s="110">
        <f t="shared" ref="E361:F363" si="79">E399+E511+E680+E708+E715+E750+E813+E848+E911+E960+E974+E1037+E1058+E1086+E1121+E1128+E1135+E1156+E630</f>
        <v>505906.69999999995</v>
      </c>
      <c r="F361" s="110">
        <f t="shared" si="79"/>
        <v>505906.69999999995</v>
      </c>
      <c r="G361" s="57">
        <f t="shared" ref="D361:H365" si="80">G399+G511+G680+G715+G750+G813+G848+G911+G960+G974+G1037+G1058+G1086+G1121+G1128+G1135+G1156</f>
        <v>18462.900000000001</v>
      </c>
      <c r="H361" s="57">
        <f t="shared" si="80"/>
        <v>18462.900000000001</v>
      </c>
      <c r="I361" s="57">
        <f t="shared" si="76"/>
        <v>3.6413606214980092</v>
      </c>
      <c r="J361" s="57">
        <f>G361/E361*100</f>
        <v>3.6494673820291377</v>
      </c>
      <c r="K361" s="57">
        <f>G361/F361*100</f>
        <v>3.6494673820291377</v>
      </c>
      <c r="L361" s="10"/>
    </row>
    <row r="362" spans="1:13">
      <c r="A362" s="123"/>
      <c r="B362" s="147"/>
      <c r="C362" s="75" t="s">
        <v>9</v>
      </c>
      <c r="D362" s="57">
        <f t="shared" si="78"/>
        <v>2572715.4</v>
      </c>
      <c r="E362" s="110">
        <f t="shared" si="79"/>
        <v>2508566.4</v>
      </c>
      <c r="F362" s="110">
        <f t="shared" si="79"/>
        <v>2508566.4</v>
      </c>
      <c r="G362" s="57">
        <f t="shared" si="80"/>
        <v>401810.4</v>
      </c>
      <c r="H362" s="48">
        <f t="shared" si="80"/>
        <v>401810.4</v>
      </c>
      <c r="I362" s="57">
        <f t="shared" si="76"/>
        <v>15.618144160057504</v>
      </c>
      <c r="J362" s="57">
        <f>G362/E362*100</f>
        <v>16.017530969082582</v>
      </c>
      <c r="K362" s="57">
        <f>G362/F362*100</f>
        <v>16.017530969082582</v>
      </c>
      <c r="L362" s="10"/>
    </row>
    <row r="363" spans="1:13" ht="31.5">
      <c r="A363" s="123"/>
      <c r="B363" s="147"/>
      <c r="C363" s="75" t="s">
        <v>202</v>
      </c>
      <c r="D363" s="57">
        <f t="shared" si="80"/>
        <v>2506892.4</v>
      </c>
      <c r="E363" s="110">
        <f t="shared" si="79"/>
        <v>2508566.4</v>
      </c>
      <c r="F363" s="110">
        <f t="shared" si="79"/>
        <v>2508566.4</v>
      </c>
      <c r="G363" s="57">
        <f t="shared" si="80"/>
        <v>401810.4</v>
      </c>
      <c r="H363" s="48">
        <f t="shared" si="80"/>
        <v>401810.4</v>
      </c>
      <c r="I363" s="57">
        <f t="shared" si="76"/>
        <v>16.028226819786923</v>
      </c>
      <c r="J363" s="57">
        <f>G363/E363*100</f>
        <v>16.017530969082582</v>
      </c>
      <c r="K363" s="57">
        <f>G363/F363*100</f>
        <v>16.017530969082582</v>
      </c>
      <c r="L363" s="10"/>
    </row>
    <row r="364" spans="1:13">
      <c r="A364" s="123"/>
      <c r="B364" s="147"/>
      <c r="C364" s="75" t="s">
        <v>219</v>
      </c>
      <c r="D364" s="57">
        <f t="shared" si="80"/>
        <v>0</v>
      </c>
      <c r="E364" s="57" t="s">
        <v>265</v>
      </c>
      <c r="F364" s="57" t="s">
        <v>265</v>
      </c>
      <c r="G364" s="57" t="s">
        <v>265</v>
      </c>
      <c r="H364" s="48">
        <v>0</v>
      </c>
      <c r="I364" s="57">
        <v>0</v>
      </c>
      <c r="J364" s="57" t="s">
        <v>265</v>
      </c>
      <c r="K364" s="57" t="s">
        <v>265</v>
      </c>
      <c r="L364" s="10"/>
    </row>
    <row r="365" spans="1:13" ht="31.5">
      <c r="A365" s="123"/>
      <c r="B365" s="147"/>
      <c r="C365" s="75" t="s">
        <v>220</v>
      </c>
      <c r="D365" s="57">
        <f t="shared" si="80"/>
        <v>0</v>
      </c>
      <c r="E365" s="57" t="s">
        <v>265</v>
      </c>
      <c r="F365" s="57" t="s">
        <v>265</v>
      </c>
      <c r="G365" s="57" t="s">
        <v>265</v>
      </c>
      <c r="H365" s="48">
        <v>0</v>
      </c>
      <c r="I365" s="57">
        <v>0</v>
      </c>
      <c r="J365" s="57" t="s">
        <v>265</v>
      </c>
      <c r="K365" s="57" t="s">
        <v>265</v>
      </c>
      <c r="L365" s="10"/>
    </row>
    <row r="366" spans="1:13" ht="22.5" customHeight="1">
      <c r="A366" s="123"/>
      <c r="B366" s="147"/>
      <c r="C366" s="148" t="s">
        <v>44</v>
      </c>
      <c r="D366" s="148"/>
      <c r="E366" s="148"/>
      <c r="F366" s="148"/>
      <c r="G366" s="148"/>
      <c r="H366" s="148"/>
      <c r="I366" s="148"/>
      <c r="J366" s="148"/>
      <c r="K366" s="148"/>
      <c r="L366" s="10"/>
    </row>
    <row r="367" spans="1:13" ht="30" customHeight="1">
      <c r="A367" s="123"/>
      <c r="B367" s="147"/>
      <c r="C367" s="54" t="s">
        <v>3</v>
      </c>
      <c r="D367" s="57">
        <f>D368+D370+D372+D373</f>
        <v>862005.6</v>
      </c>
      <c r="E367" s="57" t="s">
        <v>265</v>
      </c>
      <c r="F367" s="57" t="s">
        <v>265</v>
      </c>
      <c r="G367" s="57" t="s">
        <v>265</v>
      </c>
      <c r="H367" s="48">
        <f>H368+H370+H372+H373</f>
        <v>50655.7</v>
      </c>
      <c r="I367" s="57">
        <f>H367/D367*100</f>
        <v>5.8764931457521854</v>
      </c>
      <c r="J367" s="57" t="s">
        <v>265</v>
      </c>
      <c r="K367" s="57" t="s">
        <v>265</v>
      </c>
      <c r="L367" s="10"/>
    </row>
    <row r="368" spans="1:13" ht="30" customHeight="1">
      <c r="A368" s="123"/>
      <c r="B368" s="147"/>
      <c r="C368" s="75" t="s">
        <v>4</v>
      </c>
      <c r="D368" s="57">
        <f>D398+D510+D629</f>
        <v>325922.40000000002</v>
      </c>
      <c r="E368" s="110">
        <f t="shared" ref="E368:F368" si="81">E398+E510+E629</f>
        <v>317128</v>
      </c>
      <c r="F368" s="110">
        <f t="shared" si="81"/>
        <v>308080.5</v>
      </c>
      <c r="G368" s="57">
        <f>G398+G510+G629</f>
        <v>34978.400000000001</v>
      </c>
      <c r="H368" s="48">
        <f>H398+H510+H629</f>
        <v>34978.400000000001</v>
      </c>
      <c r="I368" s="57">
        <f>H368/D368*100</f>
        <v>10.732125192990724</v>
      </c>
      <c r="J368" s="57">
        <f>G368/E368*100</f>
        <v>11.029741933856361</v>
      </c>
      <c r="K368" s="57">
        <f>G368/F368*100</f>
        <v>11.353655943819879</v>
      </c>
      <c r="L368" s="10"/>
      <c r="M368" s="7"/>
    </row>
    <row r="369" spans="1:12" ht="30" customHeight="1">
      <c r="A369" s="123"/>
      <c r="B369" s="147"/>
      <c r="C369" s="75" t="s">
        <v>201</v>
      </c>
      <c r="D369" s="57">
        <f t="shared" ref="D369:H373" si="82">D399+D511+D630</f>
        <v>44390.500000000007</v>
      </c>
      <c r="E369" s="110">
        <f t="shared" si="82"/>
        <v>43257.899999999994</v>
      </c>
      <c r="F369" s="110">
        <f t="shared" si="82"/>
        <v>43257.899999999994</v>
      </c>
      <c r="G369" s="57">
        <f>G399+G511+G630</f>
        <v>1937.6</v>
      </c>
      <c r="H369" s="48">
        <f t="shared" si="82"/>
        <v>1937.6</v>
      </c>
      <c r="I369" s="57">
        <f>H369/D369*100</f>
        <v>4.3648978948198369</v>
      </c>
      <c r="J369" s="57">
        <f>G369/E369*100</f>
        <v>4.4791818373060188</v>
      </c>
      <c r="K369" s="57">
        <f>G369/F369*100</f>
        <v>4.4791818373060188</v>
      </c>
      <c r="L369" s="10"/>
    </row>
    <row r="370" spans="1:12" ht="30" customHeight="1">
      <c r="A370" s="123"/>
      <c r="B370" s="147"/>
      <c r="C370" s="75" t="s">
        <v>9</v>
      </c>
      <c r="D370" s="57">
        <f t="shared" si="82"/>
        <v>536083.19999999995</v>
      </c>
      <c r="E370" s="110">
        <f t="shared" si="82"/>
        <v>471934.2</v>
      </c>
      <c r="F370" s="110">
        <f t="shared" si="82"/>
        <v>471934.2</v>
      </c>
      <c r="G370" s="57">
        <f t="shared" si="82"/>
        <v>15677.3</v>
      </c>
      <c r="H370" s="48">
        <f t="shared" si="82"/>
        <v>15677.3</v>
      </c>
      <c r="I370" s="57">
        <f>H370/D370*100</f>
        <v>2.9244154638682951</v>
      </c>
      <c r="J370" s="57">
        <f>G370/E370*100</f>
        <v>3.3219249632681844</v>
      </c>
      <c r="K370" s="57">
        <f>G370/F370*100</f>
        <v>3.3219249632681844</v>
      </c>
      <c r="L370" s="10"/>
    </row>
    <row r="371" spans="1:12" ht="30" customHeight="1">
      <c r="A371" s="123"/>
      <c r="B371" s="147"/>
      <c r="C371" s="75" t="s">
        <v>202</v>
      </c>
      <c r="D371" s="57">
        <f t="shared" si="82"/>
        <v>521455.8</v>
      </c>
      <c r="E371" s="110">
        <f t="shared" si="82"/>
        <v>471934.2</v>
      </c>
      <c r="F371" s="110">
        <f t="shared" si="82"/>
        <v>471934.2</v>
      </c>
      <c r="G371" s="57">
        <f t="shared" si="82"/>
        <v>15677.3</v>
      </c>
      <c r="H371" s="48">
        <f t="shared" si="82"/>
        <v>15677.3</v>
      </c>
      <c r="I371" s="57">
        <f>H371/D371*100</f>
        <v>3.0064484851832121</v>
      </c>
      <c r="J371" s="57">
        <f>G371/E371*100</f>
        <v>3.3219249632681844</v>
      </c>
      <c r="K371" s="57">
        <f>G371/F371*100</f>
        <v>3.3219249632681844</v>
      </c>
      <c r="L371" s="10"/>
    </row>
    <row r="372" spans="1:12" ht="30" customHeight="1">
      <c r="A372" s="123"/>
      <c r="B372" s="147"/>
      <c r="C372" s="75" t="s">
        <v>219</v>
      </c>
      <c r="D372" s="57">
        <f t="shared" si="82"/>
        <v>0</v>
      </c>
      <c r="E372" s="57" t="s">
        <v>265</v>
      </c>
      <c r="F372" s="57" t="s">
        <v>265</v>
      </c>
      <c r="G372" s="57" t="s">
        <v>265</v>
      </c>
      <c r="H372" s="48">
        <f t="shared" si="82"/>
        <v>0</v>
      </c>
      <c r="I372" s="57">
        <v>0</v>
      </c>
      <c r="J372" s="57" t="s">
        <v>265</v>
      </c>
      <c r="K372" s="57" t="s">
        <v>265</v>
      </c>
      <c r="L372" s="10"/>
    </row>
    <row r="373" spans="1:12" ht="30" customHeight="1">
      <c r="A373" s="123"/>
      <c r="B373" s="147"/>
      <c r="C373" s="75" t="s">
        <v>220</v>
      </c>
      <c r="D373" s="57">
        <f t="shared" si="82"/>
        <v>0</v>
      </c>
      <c r="E373" s="57" t="s">
        <v>265</v>
      </c>
      <c r="F373" s="57" t="s">
        <v>265</v>
      </c>
      <c r="G373" s="57" t="s">
        <v>265</v>
      </c>
      <c r="H373" s="48">
        <f t="shared" si="82"/>
        <v>0</v>
      </c>
      <c r="I373" s="57">
        <v>0</v>
      </c>
      <c r="J373" s="57" t="s">
        <v>265</v>
      </c>
      <c r="K373" s="57" t="s">
        <v>265</v>
      </c>
      <c r="L373" s="10"/>
    </row>
    <row r="374" spans="1:12" hidden="1">
      <c r="A374" s="86"/>
      <c r="B374" s="147" t="s">
        <v>272</v>
      </c>
      <c r="C374" s="54" t="s">
        <v>3</v>
      </c>
      <c r="D374" s="57">
        <f>D375+D377+D379+D380</f>
        <v>0</v>
      </c>
      <c r="E374" s="57" t="s">
        <v>265</v>
      </c>
      <c r="F374" s="57" t="s">
        <v>265</v>
      </c>
      <c r="G374" s="57" t="s">
        <v>265</v>
      </c>
      <c r="H374" s="48">
        <f>H375+H377+H379+H380</f>
        <v>0</v>
      </c>
      <c r="I374" s="57" t="e">
        <f t="shared" si="76"/>
        <v>#DIV/0!</v>
      </c>
      <c r="J374" s="57" t="s">
        <v>265</v>
      </c>
      <c r="K374" s="57" t="s">
        <v>265</v>
      </c>
      <c r="L374" s="10"/>
    </row>
    <row r="375" spans="1:12" hidden="1">
      <c r="A375" s="86"/>
      <c r="B375" s="147"/>
      <c r="C375" s="75" t="s">
        <v>4</v>
      </c>
      <c r="D375" s="57">
        <f>D1205</f>
        <v>0</v>
      </c>
      <c r="E375" s="57">
        <f t="shared" ref="E375:F375" si="83">E1205</f>
        <v>0</v>
      </c>
      <c r="F375" s="57">
        <f t="shared" si="83"/>
        <v>0</v>
      </c>
      <c r="G375" s="57">
        <f>G1205</f>
        <v>0</v>
      </c>
      <c r="H375" s="48">
        <f>H1205</f>
        <v>0</v>
      </c>
      <c r="I375" s="57" t="e">
        <f t="shared" si="76"/>
        <v>#DIV/0!</v>
      </c>
      <c r="J375" s="57" t="e">
        <f t="shared" ref="J375:J378" si="84">G375/E375*100</f>
        <v>#DIV/0!</v>
      </c>
      <c r="K375" s="57" t="e">
        <f t="shared" ref="K375:K378" si="85">G375/F375*100</f>
        <v>#DIV/0!</v>
      </c>
      <c r="L375" s="10"/>
    </row>
    <row r="376" spans="1:12" ht="31.5" hidden="1">
      <c r="A376" s="86"/>
      <c r="B376" s="147"/>
      <c r="C376" s="75" t="s">
        <v>201</v>
      </c>
      <c r="D376" s="57">
        <f>D1206</f>
        <v>0</v>
      </c>
      <c r="E376" s="57">
        <f t="shared" ref="E376:H376" si="86">E1206</f>
        <v>0</v>
      </c>
      <c r="F376" s="57">
        <f t="shared" si="86"/>
        <v>0</v>
      </c>
      <c r="G376" s="57">
        <f t="shared" si="86"/>
        <v>0</v>
      </c>
      <c r="H376" s="48">
        <f t="shared" si="86"/>
        <v>0</v>
      </c>
      <c r="I376" s="57" t="e">
        <f t="shared" si="76"/>
        <v>#DIV/0!</v>
      </c>
      <c r="J376" s="57" t="e">
        <f t="shared" si="84"/>
        <v>#DIV/0!</v>
      </c>
      <c r="K376" s="57" t="e">
        <f t="shared" si="85"/>
        <v>#DIV/0!</v>
      </c>
      <c r="L376" s="10"/>
    </row>
    <row r="377" spans="1:12" hidden="1">
      <c r="A377" s="86"/>
      <c r="B377" s="147"/>
      <c r="C377" s="75" t="s">
        <v>9</v>
      </c>
      <c r="D377" s="57">
        <f t="shared" ref="D377:H380" si="87">D1207</f>
        <v>0</v>
      </c>
      <c r="E377" s="57">
        <f t="shared" si="87"/>
        <v>0</v>
      </c>
      <c r="F377" s="57">
        <f t="shared" si="87"/>
        <v>0</v>
      </c>
      <c r="G377" s="57">
        <f t="shared" si="87"/>
        <v>0</v>
      </c>
      <c r="H377" s="48">
        <f t="shared" si="87"/>
        <v>0</v>
      </c>
      <c r="I377" s="57" t="e">
        <f t="shared" si="76"/>
        <v>#DIV/0!</v>
      </c>
      <c r="J377" s="57" t="e">
        <f t="shared" si="84"/>
        <v>#DIV/0!</v>
      </c>
      <c r="K377" s="57" t="e">
        <f t="shared" si="85"/>
        <v>#DIV/0!</v>
      </c>
      <c r="L377" s="10"/>
    </row>
    <row r="378" spans="1:12" ht="31.5" hidden="1">
      <c r="A378" s="86"/>
      <c r="B378" s="147"/>
      <c r="C378" s="75" t="s">
        <v>202</v>
      </c>
      <c r="D378" s="57">
        <f>D1208</f>
        <v>0</v>
      </c>
      <c r="E378" s="57">
        <f t="shared" ref="E378:H378" si="88">E1208</f>
        <v>0</v>
      </c>
      <c r="F378" s="57">
        <f t="shared" si="88"/>
        <v>0</v>
      </c>
      <c r="G378" s="57">
        <f t="shared" si="88"/>
        <v>0</v>
      </c>
      <c r="H378" s="48">
        <f t="shared" si="88"/>
        <v>0</v>
      </c>
      <c r="I378" s="57" t="e">
        <f t="shared" si="76"/>
        <v>#DIV/0!</v>
      </c>
      <c r="J378" s="57" t="e">
        <f t="shared" si="84"/>
        <v>#DIV/0!</v>
      </c>
      <c r="K378" s="57" t="e">
        <f t="shared" si="85"/>
        <v>#DIV/0!</v>
      </c>
      <c r="L378" s="10"/>
    </row>
    <row r="379" spans="1:12" hidden="1">
      <c r="A379" s="86"/>
      <c r="B379" s="147"/>
      <c r="C379" s="75" t="s">
        <v>219</v>
      </c>
      <c r="D379" s="57">
        <f t="shared" si="87"/>
        <v>0</v>
      </c>
      <c r="E379" s="57" t="s">
        <v>265</v>
      </c>
      <c r="F379" s="57" t="s">
        <v>265</v>
      </c>
      <c r="G379" s="57" t="s">
        <v>265</v>
      </c>
      <c r="H379" s="48">
        <v>0</v>
      </c>
      <c r="I379" s="57">
        <v>0</v>
      </c>
      <c r="J379" s="57" t="s">
        <v>265</v>
      </c>
      <c r="K379" s="57" t="s">
        <v>265</v>
      </c>
      <c r="L379" s="10"/>
    </row>
    <row r="380" spans="1:12" ht="31.5" hidden="1">
      <c r="A380" s="86"/>
      <c r="B380" s="147"/>
      <c r="C380" s="75" t="s">
        <v>220</v>
      </c>
      <c r="D380" s="57">
        <f t="shared" si="87"/>
        <v>0</v>
      </c>
      <c r="E380" s="57" t="s">
        <v>265</v>
      </c>
      <c r="F380" s="57" t="s">
        <v>265</v>
      </c>
      <c r="G380" s="57" t="s">
        <v>265</v>
      </c>
      <c r="H380" s="48">
        <v>0</v>
      </c>
      <c r="I380" s="57">
        <v>0</v>
      </c>
      <c r="J380" s="57" t="s">
        <v>265</v>
      </c>
      <c r="K380" s="57" t="s">
        <v>265</v>
      </c>
      <c r="L380" s="10"/>
    </row>
    <row r="381" spans="1:12" hidden="1">
      <c r="A381" s="86"/>
      <c r="B381" s="147" t="s">
        <v>293</v>
      </c>
      <c r="C381" s="54" t="s">
        <v>3</v>
      </c>
      <c r="D381" s="57">
        <f>D382+D384+D386+D387</f>
        <v>0</v>
      </c>
      <c r="E381" s="57" t="s">
        <v>265</v>
      </c>
      <c r="F381" s="57" t="s">
        <v>265</v>
      </c>
      <c r="G381" s="57" t="s">
        <v>265</v>
      </c>
      <c r="H381" s="48">
        <f t="shared" ref="H381" si="89">H382+H384+H386+H387</f>
        <v>0</v>
      </c>
      <c r="I381" s="57" t="e">
        <f>H381/D381*100</f>
        <v>#DIV/0!</v>
      </c>
      <c r="J381" s="57" t="s">
        <v>265</v>
      </c>
      <c r="K381" s="57" t="s">
        <v>265</v>
      </c>
      <c r="L381" s="10"/>
    </row>
    <row r="382" spans="1:12" hidden="1">
      <c r="A382" s="86"/>
      <c r="B382" s="147"/>
      <c r="C382" s="75" t="s">
        <v>4</v>
      </c>
      <c r="D382" s="57">
        <v>0</v>
      </c>
      <c r="E382" s="57">
        <f t="shared" ref="E382:F382" si="90">E700+E1183</f>
        <v>70000</v>
      </c>
      <c r="F382" s="57">
        <f t="shared" si="90"/>
        <v>70000</v>
      </c>
      <c r="G382" s="57">
        <f>G700+G1183</f>
        <v>0</v>
      </c>
      <c r="H382" s="48">
        <f t="shared" ref="H382" si="91">H700+H1183</f>
        <v>0</v>
      </c>
      <c r="I382" s="57" t="e">
        <f>H382/D382*100</f>
        <v>#DIV/0!</v>
      </c>
      <c r="J382" s="57">
        <f>G382/E382*100</f>
        <v>0</v>
      </c>
      <c r="K382" s="57">
        <f>G382/F382*100</f>
        <v>0</v>
      </c>
      <c r="L382" s="10"/>
    </row>
    <row r="383" spans="1:12" ht="31.5" hidden="1">
      <c r="A383" s="86"/>
      <c r="B383" s="147"/>
      <c r="C383" s="75" t="s">
        <v>201</v>
      </c>
      <c r="D383" s="57">
        <f t="shared" ref="D383:H387" si="92">D701+D1184</f>
        <v>0</v>
      </c>
      <c r="E383" s="57">
        <f t="shared" si="92"/>
        <v>0</v>
      </c>
      <c r="F383" s="57">
        <f t="shared" si="92"/>
        <v>0</v>
      </c>
      <c r="G383" s="57">
        <f t="shared" si="92"/>
        <v>0</v>
      </c>
      <c r="H383" s="48">
        <f t="shared" si="92"/>
        <v>0</v>
      </c>
      <c r="I383" s="57">
        <v>0</v>
      </c>
      <c r="J383" s="57">
        <v>0</v>
      </c>
      <c r="K383" s="57">
        <v>0</v>
      </c>
      <c r="L383" s="10"/>
    </row>
    <row r="384" spans="1:12" hidden="1">
      <c r="A384" s="86"/>
      <c r="B384" s="147"/>
      <c r="C384" s="75" t="s">
        <v>9</v>
      </c>
      <c r="D384" s="57">
        <f t="shared" si="92"/>
        <v>0</v>
      </c>
      <c r="E384" s="57">
        <f t="shared" si="92"/>
        <v>0</v>
      </c>
      <c r="F384" s="57">
        <f t="shared" si="92"/>
        <v>0</v>
      </c>
      <c r="G384" s="57">
        <f t="shared" si="92"/>
        <v>0</v>
      </c>
      <c r="H384" s="48">
        <f t="shared" si="92"/>
        <v>0</v>
      </c>
      <c r="I384" s="57">
        <v>0</v>
      </c>
      <c r="J384" s="57">
        <v>0</v>
      </c>
      <c r="K384" s="57">
        <v>0</v>
      </c>
      <c r="L384" s="10"/>
    </row>
    <row r="385" spans="1:14" ht="31.5" hidden="1">
      <c r="A385" s="86"/>
      <c r="B385" s="147"/>
      <c r="C385" s="75" t="s">
        <v>202</v>
      </c>
      <c r="D385" s="57">
        <f t="shared" si="92"/>
        <v>0</v>
      </c>
      <c r="E385" s="57">
        <f t="shared" si="92"/>
        <v>0</v>
      </c>
      <c r="F385" s="57">
        <f t="shared" si="92"/>
        <v>0</v>
      </c>
      <c r="G385" s="57">
        <f t="shared" si="92"/>
        <v>0</v>
      </c>
      <c r="H385" s="48">
        <v>0</v>
      </c>
      <c r="I385" s="57">
        <v>0</v>
      </c>
      <c r="J385" s="57">
        <v>0</v>
      </c>
      <c r="K385" s="57">
        <v>0</v>
      </c>
      <c r="L385" s="10"/>
    </row>
    <row r="386" spans="1:14" hidden="1">
      <c r="A386" s="86"/>
      <c r="B386" s="147"/>
      <c r="C386" s="75" t="s">
        <v>219</v>
      </c>
      <c r="D386" s="57">
        <f t="shared" si="92"/>
        <v>0</v>
      </c>
      <c r="E386" s="57">
        <v>0</v>
      </c>
      <c r="F386" s="57">
        <v>0</v>
      </c>
      <c r="G386" s="57">
        <v>0</v>
      </c>
      <c r="H386" s="48">
        <f t="shared" si="92"/>
        <v>0</v>
      </c>
      <c r="I386" s="57">
        <v>0</v>
      </c>
      <c r="J386" s="57" t="s">
        <v>265</v>
      </c>
      <c r="K386" s="57" t="s">
        <v>265</v>
      </c>
      <c r="L386" s="10"/>
    </row>
    <row r="387" spans="1:14" ht="31.5" hidden="1">
      <c r="A387" s="86"/>
      <c r="B387" s="147"/>
      <c r="C387" s="75" t="s">
        <v>220</v>
      </c>
      <c r="D387" s="57">
        <f t="shared" si="92"/>
        <v>0</v>
      </c>
      <c r="E387" s="57">
        <v>0</v>
      </c>
      <c r="F387" s="57">
        <v>0</v>
      </c>
      <c r="G387" s="57">
        <v>0</v>
      </c>
      <c r="H387" s="48">
        <f t="shared" si="92"/>
        <v>0</v>
      </c>
      <c r="I387" s="57">
        <v>0</v>
      </c>
      <c r="J387" s="57" t="s">
        <v>265</v>
      </c>
      <c r="K387" s="57" t="s">
        <v>265</v>
      </c>
      <c r="L387" s="10"/>
    </row>
    <row r="388" spans="1:14" hidden="1">
      <c r="A388" s="86"/>
      <c r="B388" s="147" t="s">
        <v>301</v>
      </c>
      <c r="C388" s="54" t="s">
        <v>3</v>
      </c>
      <c r="D388" s="57">
        <f>D389+D391+D393+D394+D395</f>
        <v>0</v>
      </c>
      <c r="E388" s="57" t="s">
        <v>265</v>
      </c>
      <c r="F388" s="57" t="s">
        <v>265</v>
      </c>
      <c r="G388" s="57" t="s">
        <v>265</v>
      </c>
      <c r="H388" s="48">
        <f>H389+H391+H393+H394+H395</f>
        <v>0</v>
      </c>
      <c r="I388" s="57" t="e">
        <f t="shared" ref="I388:I395" si="93">H388/D388*100</f>
        <v>#DIV/0!</v>
      </c>
      <c r="J388" s="57" t="s">
        <v>265</v>
      </c>
      <c r="K388" s="57" t="s">
        <v>265</v>
      </c>
      <c r="L388" s="10"/>
    </row>
    <row r="389" spans="1:14" hidden="1">
      <c r="A389" s="86"/>
      <c r="B389" s="147"/>
      <c r="C389" s="75" t="s">
        <v>4</v>
      </c>
      <c r="D389" s="57">
        <v>0</v>
      </c>
      <c r="E389" s="57">
        <f t="shared" ref="E389" si="94">E1190</f>
        <v>48500</v>
      </c>
      <c r="F389" s="57">
        <f>F1190</f>
        <v>48500</v>
      </c>
      <c r="G389" s="57">
        <f>G1190</f>
        <v>0</v>
      </c>
      <c r="H389" s="57">
        <f>H1190</f>
        <v>0</v>
      </c>
      <c r="I389" s="57" t="e">
        <f t="shared" si="93"/>
        <v>#DIV/0!</v>
      </c>
      <c r="J389" s="57">
        <f t="shared" ref="J389" si="95">G389/E389*100</f>
        <v>0</v>
      </c>
      <c r="K389" s="57">
        <f t="shared" ref="K389" si="96">G389/F389*100</f>
        <v>0</v>
      </c>
      <c r="L389" s="10"/>
    </row>
    <row r="390" spans="1:14" ht="31.5" hidden="1">
      <c r="A390" s="86"/>
      <c r="B390" s="147"/>
      <c r="C390" s="75" t="s">
        <v>201</v>
      </c>
      <c r="D390" s="57">
        <v>0</v>
      </c>
      <c r="E390" s="57">
        <f t="shared" ref="E390:H395" si="97">E1191</f>
        <v>0</v>
      </c>
      <c r="F390" s="57">
        <f t="shared" si="97"/>
        <v>0</v>
      </c>
      <c r="G390" s="57">
        <f t="shared" si="97"/>
        <v>0</v>
      </c>
      <c r="H390" s="48">
        <f t="shared" si="97"/>
        <v>0</v>
      </c>
      <c r="I390" s="57">
        <v>0</v>
      </c>
      <c r="J390" s="57">
        <v>0</v>
      </c>
      <c r="K390" s="57">
        <v>0</v>
      </c>
      <c r="L390" s="10"/>
    </row>
    <row r="391" spans="1:14" hidden="1">
      <c r="A391" s="86"/>
      <c r="B391" s="147"/>
      <c r="C391" s="75" t="s">
        <v>9</v>
      </c>
      <c r="D391" s="57">
        <f>D1192</f>
        <v>0</v>
      </c>
      <c r="E391" s="57">
        <f t="shared" si="97"/>
        <v>0</v>
      </c>
      <c r="F391" s="57">
        <f t="shared" si="97"/>
        <v>0</v>
      </c>
      <c r="G391" s="57">
        <f t="shared" si="97"/>
        <v>0</v>
      </c>
      <c r="H391" s="48">
        <f t="shared" si="97"/>
        <v>0</v>
      </c>
      <c r="I391" s="57">
        <v>0</v>
      </c>
      <c r="J391" s="57">
        <v>0</v>
      </c>
      <c r="K391" s="57">
        <v>0</v>
      </c>
      <c r="L391" s="10"/>
    </row>
    <row r="392" spans="1:14" ht="31.5" hidden="1">
      <c r="A392" s="86"/>
      <c r="B392" s="147"/>
      <c r="C392" s="75" t="s">
        <v>202</v>
      </c>
      <c r="D392" s="57">
        <v>0</v>
      </c>
      <c r="E392" s="57">
        <f t="shared" si="97"/>
        <v>0</v>
      </c>
      <c r="F392" s="57">
        <f t="shared" si="97"/>
        <v>0</v>
      </c>
      <c r="G392" s="57">
        <f t="shared" si="97"/>
        <v>0</v>
      </c>
      <c r="H392" s="48">
        <f t="shared" si="97"/>
        <v>0</v>
      </c>
      <c r="I392" s="57">
        <v>0</v>
      </c>
      <c r="J392" s="57">
        <v>0</v>
      </c>
      <c r="K392" s="57">
        <v>0</v>
      </c>
      <c r="L392" s="10"/>
    </row>
    <row r="393" spans="1:14" hidden="1">
      <c r="A393" s="86"/>
      <c r="B393" s="147"/>
      <c r="C393" s="75" t="s">
        <v>219</v>
      </c>
      <c r="D393" s="57">
        <f>D1194</f>
        <v>0</v>
      </c>
      <c r="E393" s="57" t="str">
        <f t="shared" si="97"/>
        <v>х</v>
      </c>
      <c r="F393" s="57" t="str">
        <f t="shared" si="97"/>
        <v>х</v>
      </c>
      <c r="G393" s="57" t="str">
        <f t="shared" si="97"/>
        <v>х</v>
      </c>
      <c r="H393" s="48">
        <f t="shared" si="97"/>
        <v>0</v>
      </c>
      <c r="I393" s="57">
        <v>0</v>
      </c>
      <c r="J393" s="57" t="s">
        <v>265</v>
      </c>
      <c r="K393" s="57" t="s">
        <v>265</v>
      </c>
      <c r="L393" s="10"/>
    </row>
    <row r="394" spans="1:14" ht="31.5" hidden="1">
      <c r="A394" s="86"/>
      <c r="B394" s="147"/>
      <c r="C394" s="75" t="s">
        <v>220</v>
      </c>
      <c r="D394" s="57">
        <f>D1195</f>
        <v>0</v>
      </c>
      <c r="E394" s="57" t="str">
        <f t="shared" si="97"/>
        <v>х</v>
      </c>
      <c r="F394" s="57" t="str">
        <f t="shared" si="97"/>
        <v>х</v>
      </c>
      <c r="G394" s="57" t="str">
        <f t="shared" si="97"/>
        <v>х</v>
      </c>
      <c r="H394" s="48">
        <f t="shared" si="97"/>
        <v>0</v>
      </c>
      <c r="I394" s="57">
        <v>0</v>
      </c>
      <c r="J394" s="57" t="s">
        <v>265</v>
      </c>
      <c r="K394" s="57" t="s">
        <v>265</v>
      </c>
      <c r="L394" s="10"/>
    </row>
    <row r="395" spans="1:14" ht="63" hidden="1">
      <c r="A395" s="87"/>
      <c r="B395" s="147"/>
      <c r="C395" s="75" t="s">
        <v>212</v>
      </c>
      <c r="D395" s="57">
        <f>D1196</f>
        <v>0</v>
      </c>
      <c r="E395" s="57">
        <f t="shared" si="97"/>
        <v>0</v>
      </c>
      <c r="F395" s="57">
        <f>F1196</f>
        <v>0</v>
      </c>
      <c r="G395" s="57">
        <f>G1196</f>
        <v>0</v>
      </c>
      <c r="H395" s="48">
        <f>H1196</f>
        <v>0</v>
      </c>
      <c r="I395" s="57" t="e">
        <f t="shared" si="93"/>
        <v>#DIV/0!</v>
      </c>
      <c r="J395" s="57" t="e">
        <f>G395/E395*100</f>
        <v>#DIV/0!</v>
      </c>
      <c r="K395" s="57" t="e">
        <f t="shared" ref="K395" si="98">G395/F395*100</f>
        <v>#DIV/0!</v>
      </c>
      <c r="L395" s="10"/>
    </row>
    <row r="396" spans="1:14">
      <c r="A396" s="61"/>
      <c r="B396" s="61"/>
      <c r="C396" s="61" t="s">
        <v>65</v>
      </c>
      <c r="D396" s="61"/>
      <c r="E396" s="61"/>
      <c r="F396" s="61"/>
      <c r="G396" s="61"/>
      <c r="H396" s="100"/>
      <c r="I396" s="61"/>
      <c r="J396" s="61"/>
      <c r="K396" s="61"/>
      <c r="L396" s="6"/>
    </row>
    <row r="397" spans="1:14">
      <c r="A397" s="146" t="s">
        <v>63</v>
      </c>
      <c r="B397" s="114" t="s">
        <v>192</v>
      </c>
      <c r="C397" s="54" t="s">
        <v>3</v>
      </c>
      <c r="D397" s="57">
        <f>D398+D400+D402+D403</f>
        <v>71920.7</v>
      </c>
      <c r="E397" s="57" t="s">
        <v>265</v>
      </c>
      <c r="F397" s="57" t="s">
        <v>265</v>
      </c>
      <c r="G397" s="57" t="s">
        <v>265</v>
      </c>
      <c r="H397" s="48">
        <f>H398+H400+H402+H403</f>
        <v>9488.1</v>
      </c>
      <c r="I397" s="48">
        <f t="shared" ref="I397:I460" si="99">H397/D397*100</f>
        <v>13.192446680858225</v>
      </c>
      <c r="J397" s="48" t="s">
        <v>265</v>
      </c>
      <c r="K397" s="48" t="s">
        <v>265</v>
      </c>
      <c r="L397" s="10"/>
    </row>
    <row r="398" spans="1:14">
      <c r="A398" s="146"/>
      <c r="B398" s="114"/>
      <c r="C398" s="75" t="s">
        <v>4</v>
      </c>
      <c r="D398" s="57">
        <f t="shared" ref="D398:H403" si="100">SUM(D405+D412+D419+D426+D433+D440+D447+D454+D461+D468+D475+D482+D489+D496+D503)</f>
        <v>42674.9</v>
      </c>
      <c r="E398" s="57">
        <f>SUM(E405+E412+E419+E426+E433+E440+E447+E454+E461+E468+E475+E482+E489+E496+E503)</f>
        <v>42409.1</v>
      </c>
      <c r="F398" s="57">
        <f>SUM(F405+F412+F419+F426+F433+F440+F447+F454+F461+F468+F475+F482+F489+F496+F503)</f>
        <v>40919.800000000003</v>
      </c>
      <c r="G398" s="57">
        <f>SUM(G405+G412+G419+G426+G433+G440+G447+G454+G461+G468+G475+G482+G489+G496+G503)</f>
        <v>9488.1</v>
      </c>
      <c r="H398" s="48">
        <f>SUM(H405+H412+H419+H426+H433+H440+H447+H454+H461+H468+H475+H482+H489+H496+H503)</f>
        <v>9488.1</v>
      </c>
      <c r="I398" s="48">
        <f t="shared" si="99"/>
        <v>22.233444015100211</v>
      </c>
      <c r="J398" s="48">
        <f>G398/E398*100</f>
        <v>22.372792631770068</v>
      </c>
      <c r="K398" s="48">
        <f>G398/F398*100</f>
        <v>23.187063475383553</v>
      </c>
      <c r="L398" s="10"/>
      <c r="M398" s="7"/>
    </row>
    <row r="399" spans="1:14" ht="31.5">
      <c r="A399" s="146"/>
      <c r="B399" s="114"/>
      <c r="C399" s="75" t="s">
        <v>201</v>
      </c>
      <c r="D399" s="57">
        <f t="shared" si="100"/>
        <v>298.3</v>
      </c>
      <c r="E399" s="57">
        <f t="shared" si="100"/>
        <v>332.5</v>
      </c>
      <c r="F399" s="57">
        <f t="shared" si="100"/>
        <v>332.5</v>
      </c>
      <c r="G399" s="57">
        <f t="shared" si="100"/>
        <v>0</v>
      </c>
      <c r="H399" s="48">
        <f t="shared" si="100"/>
        <v>0</v>
      </c>
      <c r="I399" s="48">
        <f t="shared" si="99"/>
        <v>0</v>
      </c>
      <c r="J399" s="48">
        <f>G399/E399*100</f>
        <v>0</v>
      </c>
      <c r="K399" s="48">
        <f>G399/F399*100</f>
        <v>0</v>
      </c>
      <c r="L399" s="10"/>
      <c r="M399" s="13"/>
      <c r="N399" s="7"/>
    </row>
    <row r="400" spans="1:14">
      <c r="A400" s="146"/>
      <c r="B400" s="114"/>
      <c r="C400" s="75" t="s">
        <v>9</v>
      </c>
      <c r="D400" s="57">
        <f t="shared" si="100"/>
        <v>29245.8</v>
      </c>
      <c r="E400" s="57">
        <f t="shared" si="100"/>
        <v>16292.4</v>
      </c>
      <c r="F400" s="57">
        <f t="shared" si="100"/>
        <v>16292.4</v>
      </c>
      <c r="G400" s="57">
        <f t="shared" si="100"/>
        <v>0</v>
      </c>
      <c r="H400" s="48">
        <f t="shared" si="100"/>
        <v>0</v>
      </c>
      <c r="I400" s="48">
        <f t="shared" si="99"/>
        <v>0</v>
      </c>
      <c r="J400" s="48">
        <f>G400/E400*100</f>
        <v>0</v>
      </c>
      <c r="K400" s="48">
        <f>G400/F400*100</f>
        <v>0</v>
      </c>
      <c r="L400" s="10"/>
    </row>
    <row r="401" spans="1:13" ht="31.5">
      <c r="A401" s="146"/>
      <c r="B401" s="114"/>
      <c r="C401" s="75" t="s">
        <v>202</v>
      </c>
      <c r="D401" s="57">
        <f t="shared" si="100"/>
        <v>14618.4</v>
      </c>
      <c r="E401" s="57">
        <f t="shared" si="100"/>
        <v>16292.4</v>
      </c>
      <c r="F401" s="57">
        <f t="shared" si="100"/>
        <v>16292.4</v>
      </c>
      <c r="G401" s="57">
        <f t="shared" si="100"/>
        <v>0</v>
      </c>
      <c r="H401" s="48">
        <f t="shared" si="100"/>
        <v>0</v>
      </c>
      <c r="I401" s="48">
        <f t="shared" si="99"/>
        <v>0</v>
      </c>
      <c r="J401" s="48">
        <f>G401/E401*100</f>
        <v>0</v>
      </c>
      <c r="K401" s="48">
        <f>G401/F401*100</f>
        <v>0</v>
      </c>
      <c r="L401" s="10"/>
    </row>
    <row r="402" spans="1:13">
      <c r="A402" s="146"/>
      <c r="B402" s="114"/>
      <c r="C402" s="75" t="s">
        <v>219</v>
      </c>
      <c r="D402" s="57">
        <f t="shared" si="100"/>
        <v>0</v>
      </c>
      <c r="E402" s="111" t="s">
        <v>265</v>
      </c>
      <c r="F402" s="111" t="s">
        <v>265</v>
      </c>
      <c r="G402" s="57" t="s">
        <v>265</v>
      </c>
      <c r="H402" s="48">
        <f>SUM(H409+H416+H423+H430+H437+H444+H451+H458+H465+H472+H486+H493+H500+H507)</f>
        <v>0</v>
      </c>
      <c r="I402" s="48">
        <v>0</v>
      </c>
      <c r="J402" s="48" t="s">
        <v>265</v>
      </c>
      <c r="K402" s="48" t="s">
        <v>265</v>
      </c>
      <c r="L402" s="10"/>
    </row>
    <row r="403" spans="1:13" ht="31.5">
      <c r="A403" s="146"/>
      <c r="B403" s="114"/>
      <c r="C403" s="75" t="s">
        <v>220</v>
      </c>
      <c r="D403" s="57">
        <f t="shared" si="100"/>
        <v>0</v>
      </c>
      <c r="E403" s="57" t="s">
        <v>265</v>
      </c>
      <c r="F403" s="57" t="s">
        <v>265</v>
      </c>
      <c r="G403" s="57" t="s">
        <v>265</v>
      </c>
      <c r="H403" s="48">
        <f>SUM(H410+H417+H424+H431+H438+H445+H452+H459+H466+H473+H487+H494+H501+H508)</f>
        <v>0</v>
      </c>
      <c r="I403" s="48">
        <v>0</v>
      </c>
      <c r="J403" s="48" t="s">
        <v>265</v>
      </c>
      <c r="K403" s="48" t="s">
        <v>265</v>
      </c>
      <c r="L403" s="10"/>
      <c r="M403" s="2"/>
    </row>
    <row r="404" spans="1:13" hidden="1">
      <c r="A404" s="146" t="s">
        <v>241</v>
      </c>
      <c r="B404" s="114" t="s">
        <v>242</v>
      </c>
      <c r="C404" s="54" t="s">
        <v>3</v>
      </c>
      <c r="D404" s="57">
        <f>(D405+D407+D409+D410)</f>
        <v>0</v>
      </c>
      <c r="E404" s="57">
        <f>(E405+E407)</f>
        <v>0</v>
      </c>
      <c r="F404" s="57">
        <f>(F405+F407)</f>
        <v>0</v>
      </c>
      <c r="G404" s="57">
        <f>(G405+G407)</f>
        <v>0</v>
      </c>
      <c r="H404" s="48">
        <f>(H405+H407+H409+H410)</f>
        <v>0</v>
      </c>
      <c r="I404" s="48">
        <v>0</v>
      </c>
      <c r="J404" s="48">
        <v>0</v>
      </c>
      <c r="K404" s="48">
        <v>0</v>
      </c>
      <c r="L404" s="10"/>
      <c r="M404" s="2"/>
    </row>
    <row r="405" spans="1:13" hidden="1">
      <c r="A405" s="132"/>
      <c r="B405" s="114"/>
      <c r="C405" s="75" t="s">
        <v>4</v>
      </c>
      <c r="D405" s="57">
        <v>0</v>
      </c>
      <c r="E405" s="57">
        <v>0</v>
      </c>
      <c r="F405" s="57">
        <v>0</v>
      </c>
      <c r="G405" s="57">
        <v>0</v>
      </c>
      <c r="H405" s="48">
        <v>0</v>
      </c>
      <c r="I405" s="48">
        <v>0</v>
      </c>
      <c r="J405" s="48">
        <v>0</v>
      </c>
      <c r="K405" s="48">
        <v>0</v>
      </c>
      <c r="L405" s="10"/>
      <c r="M405" s="2"/>
    </row>
    <row r="406" spans="1:13" ht="31.5" hidden="1">
      <c r="A406" s="132"/>
      <c r="B406" s="114"/>
      <c r="C406" s="75" t="s">
        <v>201</v>
      </c>
      <c r="D406" s="57">
        <v>0</v>
      </c>
      <c r="E406" s="57">
        <v>0</v>
      </c>
      <c r="F406" s="57">
        <v>0</v>
      </c>
      <c r="G406" s="57">
        <v>0</v>
      </c>
      <c r="H406" s="48">
        <v>0</v>
      </c>
      <c r="I406" s="48">
        <v>0</v>
      </c>
      <c r="J406" s="48">
        <v>0</v>
      </c>
      <c r="K406" s="48">
        <v>0</v>
      </c>
      <c r="L406" s="10"/>
      <c r="M406" s="2"/>
    </row>
    <row r="407" spans="1:13" hidden="1">
      <c r="A407" s="132"/>
      <c r="B407" s="114"/>
      <c r="C407" s="75" t="s">
        <v>9</v>
      </c>
      <c r="D407" s="57">
        <v>0</v>
      </c>
      <c r="E407" s="57">
        <v>0</v>
      </c>
      <c r="F407" s="57">
        <v>0</v>
      </c>
      <c r="G407" s="57">
        <v>0</v>
      </c>
      <c r="H407" s="48">
        <v>0</v>
      </c>
      <c r="I407" s="48">
        <v>0</v>
      </c>
      <c r="J407" s="48">
        <v>0</v>
      </c>
      <c r="K407" s="48">
        <v>0</v>
      </c>
      <c r="L407" s="10"/>
      <c r="M407" s="2"/>
    </row>
    <row r="408" spans="1:13" ht="31.5" hidden="1">
      <c r="A408" s="132"/>
      <c r="B408" s="114"/>
      <c r="C408" s="75" t="s">
        <v>202</v>
      </c>
      <c r="D408" s="57">
        <v>0</v>
      </c>
      <c r="E408" s="57">
        <v>0</v>
      </c>
      <c r="F408" s="57">
        <v>0</v>
      </c>
      <c r="G408" s="57">
        <v>0</v>
      </c>
      <c r="H408" s="48">
        <v>0</v>
      </c>
      <c r="I408" s="48">
        <v>0</v>
      </c>
      <c r="J408" s="48">
        <v>0</v>
      </c>
      <c r="K408" s="48">
        <v>0</v>
      </c>
      <c r="L408" s="10"/>
      <c r="M408" s="2"/>
    </row>
    <row r="409" spans="1:13" hidden="1">
      <c r="A409" s="132"/>
      <c r="B409" s="114"/>
      <c r="C409" s="75" t="s">
        <v>219</v>
      </c>
      <c r="D409" s="57">
        <v>0</v>
      </c>
      <c r="E409" s="57" t="s">
        <v>265</v>
      </c>
      <c r="F409" s="57" t="s">
        <v>265</v>
      </c>
      <c r="G409" s="57" t="s">
        <v>265</v>
      </c>
      <c r="H409" s="48">
        <v>0</v>
      </c>
      <c r="I409" s="48">
        <v>0</v>
      </c>
      <c r="J409" s="48" t="s">
        <v>265</v>
      </c>
      <c r="K409" s="48" t="s">
        <v>265</v>
      </c>
      <c r="L409" s="10"/>
      <c r="M409" s="2"/>
    </row>
    <row r="410" spans="1:13" ht="31.5" hidden="1">
      <c r="A410" s="132"/>
      <c r="B410" s="114"/>
      <c r="C410" s="75" t="s">
        <v>220</v>
      </c>
      <c r="D410" s="57">
        <v>0</v>
      </c>
      <c r="E410" s="57" t="s">
        <v>265</v>
      </c>
      <c r="F410" s="57" t="s">
        <v>265</v>
      </c>
      <c r="G410" s="57" t="s">
        <v>265</v>
      </c>
      <c r="H410" s="48">
        <v>0</v>
      </c>
      <c r="I410" s="48">
        <v>0</v>
      </c>
      <c r="J410" s="48" t="s">
        <v>265</v>
      </c>
      <c r="K410" s="48" t="s">
        <v>265</v>
      </c>
      <c r="L410" s="10"/>
      <c r="M410" s="2"/>
    </row>
    <row r="411" spans="1:13" hidden="1">
      <c r="A411" s="127" t="s">
        <v>243</v>
      </c>
      <c r="B411" s="114" t="s">
        <v>244</v>
      </c>
      <c r="C411" s="54" t="s">
        <v>3</v>
      </c>
      <c r="D411" s="57">
        <f>(D412+D414+D416+D417)</f>
        <v>0</v>
      </c>
      <c r="E411" s="57" t="s">
        <v>265</v>
      </c>
      <c r="F411" s="57" t="s">
        <v>265</v>
      </c>
      <c r="G411" s="57" t="s">
        <v>265</v>
      </c>
      <c r="H411" s="48">
        <f>(H412+H414+H416+H417)</f>
        <v>0</v>
      </c>
      <c r="I411" s="48">
        <v>0</v>
      </c>
      <c r="J411" s="48" t="s">
        <v>265</v>
      </c>
      <c r="K411" s="48" t="s">
        <v>265</v>
      </c>
      <c r="L411" s="10"/>
      <c r="M411" s="2"/>
    </row>
    <row r="412" spans="1:13" hidden="1">
      <c r="A412" s="127"/>
      <c r="B412" s="114"/>
      <c r="C412" s="75" t="s">
        <v>4</v>
      </c>
      <c r="D412" s="57">
        <v>0</v>
      </c>
      <c r="E412" s="57">
        <v>0</v>
      </c>
      <c r="F412" s="57">
        <v>0</v>
      </c>
      <c r="G412" s="57">
        <v>0</v>
      </c>
      <c r="H412" s="48">
        <v>0</v>
      </c>
      <c r="I412" s="48">
        <v>0</v>
      </c>
      <c r="J412" s="48">
        <v>0</v>
      </c>
      <c r="K412" s="48">
        <v>0</v>
      </c>
      <c r="L412" s="10"/>
      <c r="M412" s="2"/>
    </row>
    <row r="413" spans="1:13" ht="31.5" hidden="1">
      <c r="A413" s="127"/>
      <c r="B413" s="114"/>
      <c r="C413" s="75" t="s">
        <v>201</v>
      </c>
      <c r="D413" s="57">
        <v>0</v>
      </c>
      <c r="E413" s="57">
        <v>0</v>
      </c>
      <c r="F413" s="57">
        <v>0</v>
      </c>
      <c r="G413" s="57">
        <v>0</v>
      </c>
      <c r="H413" s="48">
        <v>0</v>
      </c>
      <c r="I413" s="48">
        <v>0</v>
      </c>
      <c r="J413" s="48">
        <v>0</v>
      </c>
      <c r="K413" s="48">
        <v>0</v>
      </c>
      <c r="L413" s="10"/>
      <c r="M413" s="2"/>
    </row>
    <row r="414" spans="1:13" hidden="1">
      <c r="A414" s="127"/>
      <c r="B414" s="114"/>
      <c r="C414" s="75" t="s">
        <v>9</v>
      </c>
      <c r="D414" s="57">
        <v>0</v>
      </c>
      <c r="E414" s="57">
        <v>0</v>
      </c>
      <c r="F414" s="57">
        <v>0</v>
      </c>
      <c r="G414" s="57">
        <v>0</v>
      </c>
      <c r="H414" s="48">
        <v>0</v>
      </c>
      <c r="I414" s="48">
        <v>0</v>
      </c>
      <c r="J414" s="48">
        <v>0</v>
      </c>
      <c r="K414" s="48">
        <v>0</v>
      </c>
      <c r="L414" s="10"/>
      <c r="M414" s="2"/>
    </row>
    <row r="415" spans="1:13" ht="31.5" hidden="1">
      <c r="A415" s="127"/>
      <c r="B415" s="114"/>
      <c r="C415" s="75" t="s">
        <v>202</v>
      </c>
      <c r="D415" s="57">
        <v>0</v>
      </c>
      <c r="E415" s="57">
        <v>0</v>
      </c>
      <c r="F415" s="57">
        <v>0</v>
      </c>
      <c r="G415" s="57">
        <v>0</v>
      </c>
      <c r="H415" s="48">
        <v>0</v>
      </c>
      <c r="I415" s="48">
        <v>0</v>
      </c>
      <c r="J415" s="48">
        <v>0</v>
      </c>
      <c r="K415" s="48">
        <v>0</v>
      </c>
      <c r="L415" s="10"/>
      <c r="M415" s="2"/>
    </row>
    <row r="416" spans="1:13" hidden="1">
      <c r="A416" s="127"/>
      <c r="B416" s="114"/>
      <c r="C416" s="75" t="s">
        <v>219</v>
      </c>
      <c r="D416" s="57">
        <v>0</v>
      </c>
      <c r="E416" s="57" t="s">
        <v>265</v>
      </c>
      <c r="F416" s="57" t="s">
        <v>265</v>
      </c>
      <c r="G416" s="57" t="s">
        <v>265</v>
      </c>
      <c r="H416" s="48">
        <v>0</v>
      </c>
      <c r="I416" s="48">
        <v>0</v>
      </c>
      <c r="J416" s="48" t="s">
        <v>265</v>
      </c>
      <c r="K416" s="48" t="s">
        <v>265</v>
      </c>
      <c r="L416" s="10"/>
      <c r="M416" s="2"/>
    </row>
    <row r="417" spans="1:13" ht="31.5" hidden="1">
      <c r="A417" s="127"/>
      <c r="B417" s="114"/>
      <c r="C417" s="75" t="s">
        <v>220</v>
      </c>
      <c r="D417" s="57">
        <v>0</v>
      </c>
      <c r="E417" s="57" t="s">
        <v>265</v>
      </c>
      <c r="F417" s="57" t="s">
        <v>265</v>
      </c>
      <c r="G417" s="57" t="s">
        <v>265</v>
      </c>
      <c r="H417" s="48">
        <v>0</v>
      </c>
      <c r="I417" s="48">
        <v>0</v>
      </c>
      <c r="J417" s="48" t="s">
        <v>265</v>
      </c>
      <c r="K417" s="48" t="s">
        <v>265</v>
      </c>
      <c r="L417" s="10"/>
      <c r="M417" s="2"/>
    </row>
    <row r="418" spans="1:13" hidden="1">
      <c r="A418" s="127" t="s">
        <v>245</v>
      </c>
      <c r="B418" s="114" t="s">
        <v>242</v>
      </c>
      <c r="C418" s="54" t="s">
        <v>3</v>
      </c>
      <c r="D418" s="57">
        <f>(D419+D421+D423+D424)</f>
        <v>0</v>
      </c>
      <c r="E418" s="57" t="s">
        <v>265</v>
      </c>
      <c r="F418" s="57" t="s">
        <v>265</v>
      </c>
      <c r="G418" s="57" t="s">
        <v>265</v>
      </c>
      <c r="H418" s="48">
        <f>(H419+H421+H423+H424)</f>
        <v>0</v>
      </c>
      <c r="I418" s="48">
        <v>0</v>
      </c>
      <c r="J418" s="48" t="s">
        <v>265</v>
      </c>
      <c r="K418" s="48" t="s">
        <v>265</v>
      </c>
      <c r="L418" s="10"/>
      <c r="M418" s="2"/>
    </row>
    <row r="419" spans="1:13" hidden="1">
      <c r="A419" s="127"/>
      <c r="B419" s="114"/>
      <c r="C419" s="75" t="s">
        <v>4</v>
      </c>
      <c r="D419" s="57">
        <v>0</v>
      </c>
      <c r="E419" s="57">
        <v>0</v>
      </c>
      <c r="F419" s="57">
        <v>0</v>
      </c>
      <c r="G419" s="57">
        <v>0</v>
      </c>
      <c r="H419" s="48">
        <v>0</v>
      </c>
      <c r="I419" s="48">
        <v>0</v>
      </c>
      <c r="J419" s="48">
        <v>0</v>
      </c>
      <c r="K419" s="48">
        <v>0</v>
      </c>
      <c r="L419" s="10"/>
      <c r="M419" s="2"/>
    </row>
    <row r="420" spans="1:13" ht="31.5" hidden="1">
      <c r="A420" s="127"/>
      <c r="B420" s="114"/>
      <c r="C420" s="75" t="s">
        <v>201</v>
      </c>
      <c r="D420" s="57">
        <v>0</v>
      </c>
      <c r="E420" s="57">
        <v>0</v>
      </c>
      <c r="F420" s="57">
        <v>0</v>
      </c>
      <c r="G420" s="57">
        <v>0</v>
      </c>
      <c r="H420" s="48">
        <v>0</v>
      </c>
      <c r="I420" s="48">
        <v>0</v>
      </c>
      <c r="J420" s="48">
        <v>0</v>
      </c>
      <c r="K420" s="48">
        <v>0</v>
      </c>
      <c r="L420" s="10"/>
      <c r="M420" s="2"/>
    </row>
    <row r="421" spans="1:13" hidden="1">
      <c r="A421" s="127"/>
      <c r="B421" s="114"/>
      <c r="C421" s="75" t="s">
        <v>9</v>
      </c>
      <c r="D421" s="57">
        <v>0</v>
      </c>
      <c r="E421" s="57">
        <v>0</v>
      </c>
      <c r="F421" s="57">
        <v>0</v>
      </c>
      <c r="G421" s="57">
        <v>0</v>
      </c>
      <c r="H421" s="48">
        <v>0</v>
      </c>
      <c r="I421" s="48">
        <v>0</v>
      </c>
      <c r="J421" s="48">
        <v>0</v>
      </c>
      <c r="K421" s="48">
        <v>0</v>
      </c>
      <c r="L421" s="10"/>
      <c r="M421" s="2"/>
    </row>
    <row r="422" spans="1:13" ht="31.5" hidden="1">
      <c r="A422" s="127"/>
      <c r="B422" s="114"/>
      <c r="C422" s="75" t="s">
        <v>202</v>
      </c>
      <c r="D422" s="57">
        <v>0</v>
      </c>
      <c r="E422" s="57">
        <v>0</v>
      </c>
      <c r="F422" s="57">
        <v>0</v>
      </c>
      <c r="G422" s="57">
        <v>0</v>
      </c>
      <c r="H422" s="48">
        <v>0</v>
      </c>
      <c r="I422" s="48">
        <v>0</v>
      </c>
      <c r="J422" s="48">
        <v>0</v>
      </c>
      <c r="K422" s="48">
        <v>0</v>
      </c>
      <c r="L422" s="10"/>
      <c r="M422" s="2"/>
    </row>
    <row r="423" spans="1:13" hidden="1">
      <c r="A423" s="127"/>
      <c r="B423" s="114"/>
      <c r="C423" s="75" t="s">
        <v>219</v>
      </c>
      <c r="D423" s="57">
        <v>0</v>
      </c>
      <c r="E423" s="57" t="s">
        <v>265</v>
      </c>
      <c r="F423" s="57" t="s">
        <v>265</v>
      </c>
      <c r="G423" s="57" t="s">
        <v>265</v>
      </c>
      <c r="H423" s="48">
        <v>0</v>
      </c>
      <c r="I423" s="48">
        <v>0</v>
      </c>
      <c r="J423" s="48" t="s">
        <v>265</v>
      </c>
      <c r="K423" s="48" t="s">
        <v>265</v>
      </c>
      <c r="L423" s="10"/>
      <c r="M423" s="2"/>
    </row>
    <row r="424" spans="1:13" ht="31.5" hidden="1">
      <c r="A424" s="127"/>
      <c r="B424" s="114"/>
      <c r="C424" s="75" t="s">
        <v>220</v>
      </c>
      <c r="D424" s="57">
        <v>0</v>
      </c>
      <c r="E424" s="57" t="s">
        <v>265</v>
      </c>
      <c r="F424" s="57" t="s">
        <v>265</v>
      </c>
      <c r="G424" s="57" t="s">
        <v>265</v>
      </c>
      <c r="H424" s="48">
        <v>0</v>
      </c>
      <c r="I424" s="48">
        <v>0</v>
      </c>
      <c r="J424" s="48" t="s">
        <v>265</v>
      </c>
      <c r="K424" s="48" t="s">
        <v>265</v>
      </c>
      <c r="L424" s="10"/>
      <c r="M424" s="2"/>
    </row>
    <row r="425" spans="1:13">
      <c r="A425" s="127" t="s">
        <v>292</v>
      </c>
      <c r="B425" s="114" t="s">
        <v>242</v>
      </c>
      <c r="C425" s="54" t="s">
        <v>3</v>
      </c>
      <c r="D425" s="57">
        <f>(D426+D428+D430+D431)</f>
        <v>14916.699999999999</v>
      </c>
      <c r="E425" s="57" t="s">
        <v>265</v>
      </c>
      <c r="F425" s="57" t="s">
        <v>265</v>
      </c>
      <c r="G425" s="57" t="s">
        <v>265</v>
      </c>
      <c r="H425" s="48">
        <f>(H426+H428+H430+H431)</f>
        <v>0</v>
      </c>
      <c r="I425" s="48">
        <f t="shared" si="99"/>
        <v>0</v>
      </c>
      <c r="J425" s="48" t="s">
        <v>265</v>
      </c>
      <c r="K425" s="48" t="s">
        <v>265</v>
      </c>
      <c r="L425" s="10"/>
      <c r="M425" s="14"/>
    </row>
    <row r="426" spans="1:13">
      <c r="A426" s="127"/>
      <c r="B426" s="114"/>
      <c r="C426" s="75" t="s">
        <v>4</v>
      </c>
      <c r="D426" s="57">
        <v>298.3</v>
      </c>
      <c r="E426" s="57">
        <v>332.5</v>
      </c>
      <c r="F426" s="57">
        <v>332.5</v>
      </c>
      <c r="G426" s="57">
        <v>0</v>
      </c>
      <c r="H426" s="57">
        <v>0</v>
      </c>
      <c r="I426" s="48">
        <f t="shared" si="99"/>
        <v>0</v>
      </c>
      <c r="J426" s="48">
        <f>G426/E426*100</f>
        <v>0</v>
      </c>
      <c r="K426" s="48">
        <f>G426/F426*100</f>
        <v>0</v>
      </c>
      <c r="L426" s="10"/>
      <c r="M426" s="9"/>
    </row>
    <row r="427" spans="1:13" ht="31.5">
      <c r="A427" s="127"/>
      <c r="B427" s="114"/>
      <c r="C427" s="75" t="s">
        <v>201</v>
      </c>
      <c r="D427" s="57">
        <v>298.3</v>
      </c>
      <c r="E427" s="57">
        <v>332.5</v>
      </c>
      <c r="F427" s="57">
        <v>332.5</v>
      </c>
      <c r="G427" s="57">
        <v>0</v>
      </c>
      <c r="H427" s="57">
        <v>0</v>
      </c>
      <c r="I427" s="48">
        <f t="shared" si="99"/>
        <v>0</v>
      </c>
      <c r="J427" s="48">
        <f>G427/E427*100</f>
        <v>0</v>
      </c>
      <c r="K427" s="48">
        <f>G427/F427*100</f>
        <v>0</v>
      </c>
      <c r="L427" s="10"/>
      <c r="M427" s="9"/>
    </row>
    <row r="428" spans="1:13">
      <c r="A428" s="127"/>
      <c r="B428" s="114"/>
      <c r="C428" s="75" t="s">
        <v>9</v>
      </c>
      <c r="D428" s="57">
        <v>14618.4</v>
      </c>
      <c r="E428" s="57">
        <v>16292.4</v>
      </c>
      <c r="F428" s="57">
        <v>16292.4</v>
      </c>
      <c r="G428" s="57">
        <v>0</v>
      </c>
      <c r="H428" s="57">
        <v>0</v>
      </c>
      <c r="I428" s="48">
        <f t="shared" si="99"/>
        <v>0</v>
      </c>
      <c r="J428" s="48">
        <f>G428/E428*100</f>
        <v>0</v>
      </c>
      <c r="K428" s="48">
        <f>G428/F428*100</f>
        <v>0</v>
      </c>
      <c r="L428" s="10"/>
      <c r="M428" s="2"/>
    </row>
    <row r="429" spans="1:13" ht="31.5">
      <c r="A429" s="127"/>
      <c r="B429" s="114"/>
      <c r="C429" s="75" t="s">
        <v>202</v>
      </c>
      <c r="D429" s="57">
        <v>14618.4</v>
      </c>
      <c r="E429" s="57">
        <v>16292.4</v>
      </c>
      <c r="F429" s="57">
        <v>16292.4</v>
      </c>
      <c r="G429" s="57">
        <v>0</v>
      </c>
      <c r="H429" s="57">
        <v>0</v>
      </c>
      <c r="I429" s="48">
        <f t="shared" si="99"/>
        <v>0</v>
      </c>
      <c r="J429" s="48">
        <f>G429/E429*100</f>
        <v>0</v>
      </c>
      <c r="K429" s="48">
        <f>G429/F429*100</f>
        <v>0</v>
      </c>
      <c r="L429" s="10"/>
      <c r="M429" s="2"/>
    </row>
    <row r="430" spans="1:13">
      <c r="A430" s="127"/>
      <c r="B430" s="114"/>
      <c r="C430" s="75" t="s">
        <v>219</v>
      </c>
      <c r="D430" s="57">
        <v>0</v>
      </c>
      <c r="E430" s="57" t="s">
        <v>265</v>
      </c>
      <c r="F430" s="57" t="s">
        <v>265</v>
      </c>
      <c r="G430" s="57" t="s">
        <v>265</v>
      </c>
      <c r="H430" s="48">
        <v>0</v>
      </c>
      <c r="I430" s="48">
        <v>0</v>
      </c>
      <c r="J430" s="48" t="s">
        <v>265</v>
      </c>
      <c r="K430" s="48" t="s">
        <v>265</v>
      </c>
      <c r="L430" s="10"/>
      <c r="M430" s="2"/>
    </row>
    <row r="431" spans="1:13" ht="31.5">
      <c r="A431" s="127"/>
      <c r="B431" s="114"/>
      <c r="C431" s="75" t="s">
        <v>220</v>
      </c>
      <c r="D431" s="57">
        <v>0</v>
      </c>
      <c r="E431" s="57" t="s">
        <v>265</v>
      </c>
      <c r="F431" s="57" t="s">
        <v>265</v>
      </c>
      <c r="G431" s="57" t="s">
        <v>265</v>
      </c>
      <c r="H431" s="48">
        <v>0</v>
      </c>
      <c r="I431" s="48">
        <v>0</v>
      </c>
      <c r="J431" s="48" t="s">
        <v>265</v>
      </c>
      <c r="K431" s="48" t="s">
        <v>265</v>
      </c>
      <c r="L431" s="10"/>
      <c r="M431" s="2"/>
    </row>
    <row r="432" spans="1:13">
      <c r="A432" s="127" t="s">
        <v>314</v>
      </c>
      <c r="B432" s="114" t="s">
        <v>246</v>
      </c>
      <c r="C432" s="54" t="s">
        <v>3</v>
      </c>
      <c r="D432" s="57">
        <f>(D433+D435+D437+D438)</f>
        <v>24244</v>
      </c>
      <c r="E432" s="57" t="s">
        <v>265</v>
      </c>
      <c r="F432" s="57" t="s">
        <v>265</v>
      </c>
      <c r="G432" s="57" t="s">
        <v>265</v>
      </c>
      <c r="H432" s="48">
        <f>(H433+H435+H437+H438)</f>
        <v>9488.1</v>
      </c>
      <c r="I432" s="48">
        <f t="shared" si="99"/>
        <v>39.135868668536546</v>
      </c>
      <c r="J432" s="48" t="s">
        <v>265</v>
      </c>
      <c r="K432" s="48" t="s">
        <v>265</v>
      </c>
      <c r="L432" s="10"/>
    </row>
    <row r="433" spans="1:13">
      <c r="A433" s="127"/>
      <c r="B433" s="114"/>
      <c r="C433" s="75" t="s">
        <v>4</v>
      </c>
      <c r="D433" s="57">
        <v>24244</v>
      </c>
      <c r="E433" s="57">
        <v>42076.6</v>
      </c>
      <c r="F433" s="57">
        <v>40587.300000000003</v>
      </c>
      <c r="G433" s="57">
        <v>9488.1</v>
      </c>
      <c r="H433" s="57">
        <v>9488.1</v>
      </c>
      <c r="I433" s="48">
        <f>H433/D433*100</f>
        <v>39.135868668536546</v>
      </c>
      <c r="J433" s="48">
        <v>0</v>
      </c>
      <c r="K433" s="59">
        <v>0</v>
      </c>
      <c r="L433" s="97"/>
      <c r="M433" s="9"/>
    </row>
    <row r="434" spans="1:13" ht="31.5">
      <c r="A434" s="127"/>
      <c r="B434" s="114"/>
      <c r="C434" s="75" t="s">
        <v>201</v>
      </c>
      <c r="D434" s="57">
        <v>0</v>
      </c>
      <c r="E434" s="57">
        <v>0</v>
      </c>
      <c r="F434" s="57">
        <v>0</v>
      </c>
      <c r="G434" s="57">
        <v>0</v>
      </c>
      <c r="H434" s="48">
        <v>0</v>
      </c>
      <c r="I434" s="48">
        <v>0</v>
      </c>
      <c r="J434" s="48">
        <v>0</v>
      </c>
      <c r="K434" s="48">
        <v>0</v>
      </c>
      <c r="L434" s="10"/>
      <c r="M434" s="2"/>
    </row>
    <row r="435" spans="1:13">
      <c r="A435" s="127"/>
      <c r="B435" s="114"/>
      <c r="C435" s="75" t="s">
        <v>9</v>
      </c>
      <c r="D435" s="57">
        <v>0</v>
      </c>
      <c r="E435" s="57">
        <v>0</v>
      </c>
      <c r="F435" s="57">
        <v>0</v>
      </c>
      <c r="G435" s="57">
        <v>0</v>
      </c>
      <c r="H435" s="48">
        <v>0</v>
      </c>
      <c r="I435" s="48">
        <v>0</v>
      </c>
      <c r="J435" s="48">
        <v>0</v>
      </c>
      <c r="K435" s="48">
        <v>0</v>
      </c>
      <c r="L435" s="10"/>
      <c r="M435" s="2"/>
    </row>
    <row r="436" spans="1:13" ht="31.5">
      <c r="A436" s="127"/>
      <c r="B436" s="114"/>
      <c r="C436" s="75" t="s">
        <v>202</v>
      </c>
      <c r="D436" s="57">
        <v>0</v>
      </c>
      <c r="E436" s="57">
        <v>0</v>
      </c>
      <c r="F436" s="57">
        <v>0</v>
      </c>
      <c r="G436" s="57">
        <v>0</v>
      </c>
      <c r="H436" s="48">
        <v>0</v>
      </c>
      <c r="I436" s="48">
        <v>0</v>
      </c>
      <c r="J436" s="48">
        <v>0</v>
      </c>
      <c r="K436" s="48">
        <v>0</v>
      </c>
      <c r="L436" s="10"/>
      <c r="M436" s="2"/>
    </row>
    <row r="437" spans="1:13">
      <c r="A437" s="127"/>
      <c r="B437" s="114"/>
      <c r="C437" s="75" t="s">
        <v>219</v>
      </c>
      <c r="D437" s="57">
        <v>0</v>
      </c>
      <c r="E437" s="57" t="s">
        <v>265</v>
      </c>
      <c r="F437" s="57" t="s">
        <v>265</v>
      </c>
      <c r="G437" s="57" t="s">
        <v>265</v>
      </c>
      <c r="H437" s="48">
        <v>0</v>
      </c>
      <c r="I437" s="48">
        <v>0</v>
      </c>
      <c r="J437" s="48" t="s">
        <v>265</v>
      </c>
      <c r="K437" s="48" t="s">
        <v>265</v>
      </c>
      <c r="L437" s="10"/>
      <c r="M437" s="2"/>
    </row>
    <row r="438" spans="1:13" ht="31.5">
      <c r="A438" s="127"/>
      <c r="B438" s="114"/>
      <c r="C438" s="75" t="s">
        <v>220</v>
      </c>
      <c r="D438" s="57">
        <v>0</v>
      </c>
      <c r="E438" s="57" t="s">
        <v>265</v>
      </c>
      <c r="F438" s="57" t="s">
        <v>265</v>
      </c>
      <c r="G438" s="57" t="s">
        <v>265</v>
      </c>
      <c r="H438" s="48">
        <v>0</v>
      </c>
      <c r="I438" s="48">
        <v>0</v>
      </c>
      <c r="J438" s="48" t="s">
        <v>265</v>
      </c>
      <c r="K438" s="48" t="s">
        <v>265</v>
      </c>
      <c r="L438" s="10"/>
      <c r="M438" s="2"/>
    </row>
    <row r="439" spans="1:13" hidden="1">
      <c r="A439" s="127" t="s">
        <v>247</v>
      </c>
      <c r="B439" s="114" t="s">
        <v>242</v>
      </c>
      <c r="C439" s="54" t="s">
        <v>3</v>
      </c>
      <c r="D439" s="57">
        <f>(D440+D442+D444+D445)</f>
        <v>0</v>
      </c>
      <c r="E439" s="57" t="s">
        <v>265</v>
      </c>
      <c r="F439" s="57" t="s">
        <v>265</v>
      </c>
      <c r="G439" s="57" t="s">
        <v>265</v>
      </c>
      <c r="H439" s="48">
        <f>(H440+H442+H444+H445)</f>
        <v>0</v>
      </c>
      <c r="I439" s="48">
        <v>0</v>
      </c>
      <c r="J439" s="48" t="s">
        <v>265</v>
      </c>
      <c r="K439" s="48" t="s">
        <v>265</v>
      </c>
      <c r="L439" s="10"/>
      <c r="M439" s="2"/>
    </row>
    <row r="440" spans="1:13" hidden="1">
      <c r="A440" s="127"/>
      <c r="B440" s="114"/>
      <c r="C440" s="75" t="s">
        <v>4</v>
      </c>
      <c r="D440" s="57">
        <v>0</v>
      </c>
      <c r="E440" s="57">
        <v>0</v>
      </c>
      <c r="F440" s="57">
        <v>0</v>
      </c>
      <c r="G440" s="57">
        <v>0</v>
      </c>
      <c r="H440" s="48">
        <v>0</v>
      </c>
      <c r="I440" s="48">
        <v>0</v>
      </c>
      <c r="J440" s="48">
        <v>0</v>
      </c>
      <c r="K440" s="48">
        <v>0</v>
      </c>
      <c r="L440" s="10"/>
      <c r="M440" s="2"/>
    </row>
    <row r="441" spans="1:13" ht="31.5" hidden="1">
      <c r="A441" s="127"/>
      <c r="B441" s="114"/>
      <c r="C441" s="75" t="s">
        <v>201</v>
      </c>
      <c r="D441" s="57">
        <v>0</v>
      </c>
      <c r="E441" s="57">
        <v>0</v>
      </c>
      <c r="F441" s="57">
        <v>0</v>
      </c>
      <c r="G441" s="57">
        <v>0</v>
      </c>
      <c r="H441" s="48">
        <v>0</v>
      </c>
      <c r="I441" s="48">
        <v>0</v>
      </c>
      <c r="J441" s="48">
        <v>0</v>
      </c>
      <c r="K441" s="48">
        <v>0</v>
      </c>
      <c r="L441" s="10"/>
      <c r="M441" s="2"/>
    </row>
    <row r="442" spans="1:13" hidden="1">
      <c r="A442" s="127"/>
      <c r="B442" s="114"/>
      <c r="C442" s="75" t="s">
        <v>9</v>
      </c>
      <c r="D442" s="57">
        <v>0</v>
      </c>
      <c r="E442" s="57">
        <v>0</v>
      </c>
      <c r="F442" s="57">
        <v>0</v>
      </c>
      <c r="G442" s="57">
        <v>0</v>
      </c>
      <c r="H442" s="48">
        <v>0</v>
      </c>
      <c r="I442" s="48">
        <v>0</v>
      </c>
      <c r="J442" s="48">
        <v>0</v>
      </c>
      <c r="K442" s="48">
        <v>0</v>
      </c>
      <c r="L442" s="10"/>
      <c r="M442" s="2"/>
    </row>
    <row r="443" spans="1:13" ht="31.5" hidden="1">
      <c r="A443" s="127"/>
      <c r="B443" s="114"/>
      <c r="C443" s="75" t="s">
        <v>202</v>
      </c>
      <c r="D443" s="57">
        <v>0</v>
      </c>
      <c r="E443" s="57">
        <v>0</v>
      </c>
      <c r="F443" s="57">
        <v>0</v>
      </c>
      <c r="G443" s="57">
        <v>0</v>
      </c>
      <c r="H443" s="48">
        <v>0</v>
      </c>
      <c r="I443" s="48">
        <v>0</v>
      </c>
      <c r="J443" s="48">
        <v>0</v>
      </c>
      <c r="K443" s="48">
        <v>0</v>
      </c>
      <c r="L443" s="10"/>
      <c r="M443" s="2"/>
    </row>
    <row r="444" spans="1:13" hidden="1">
      <c r="A444" s="127"/>
      <c r="B444" s="114"/>
      <c r="C444" s="75" t="s">
        <v>219</v>
      </c>
      <c r="D444" s="57">
        <v>0</v>
      </c>
      <c r="E444" s="57" t="s">
        <v>265</v>
      </c>
      <c r="F444" s="57" t="s">
        <v>265</v>
      </c>
      <c r="G444" s="57" t="s">
        <v>265</v>
      </c>
      <c r="H444" s="48">
        <v>0</v>
      </c>
      <c r="I444" s="48">
        <v>0</v>
      </c>
      <c r="J444" s="48" t="s">
        <v>265</v>
      </c>
      <c r="K444" s="48" t="s">
        <v>265</v>
      </c>
      <c r="L444" s="10"/>
      <c r="M444" s="2"/>
    </row>
    <row r="445" spans="1:13" ht="31.5" hidden="1">
      <c r="A445" s="127"/>
      <c r="B445" s="114"/>
      <c r="C445" s="75" t="s">
        <v>220</v>
      </c>
      <c r="D445" s="57">
        <v>0</v>
      </c>
      <c r="E445" s="57" t="s">
        <v>265</v>
      </c>
      <c r="F445" s="57" t="s">
        <v>265</v>
      </c>
      <c r="G445" s="57" t="s">
        <v>265</v>
      </c>
      <c r="H445" s="48">
        <v>0</v>
      </c>
      <c r="I445" s="48">
        <v>0</v>
      </c>
      <c r="J445" s="48" t="s">
        <v>265</v>
      </c>
      <c r="K445" s="48" t="s">
        <v>265</v>
      </c>
      <c r="L445" s="10"/>
      <c r="M445" s="2"/>
    </row>
    <row r="446" spans="1:13" hidden="1">
      <c r="A446" s="127" t="s">
        <v>248</v>
      </c>
      <c r="B446" s="114" t="s">
        <v>242</v>
      </c>
      <c r="C446" s="54" t="s">
        <v>3</v>
      </c>
      <c r="D446" s="57">
        <f>(D447+D449+D451+D452)</f>
        <v>0</v>
      </c>
      <c r="E446" s="57">
        <f>(E447+E449)</f>
        <v>0</v>
      </c>
      <c r="F446" s="57">
        <f>(F447+F449)</f>
        <v>0</v>
      </c>
      <c r="G446" s="57">
        <f>(G447+G449)</f>
        <v>0</v>
      </c>
      <c r="H446" s="48">
        <f>(H447+H449+H451+H452)</f>
        <v>0</v>
      </c>
      <c r="I446" s="48" t="e">
        <f t="shared" si="99"/>
        <v>#DIV/0!</v>
      </c>
      <c r="J446" s="48">
        <v>0</v>
      </c>
      <c r="K446" s="48">
        <v>0</v>
      </c>
      <c r="L446" s="10"/>
      <c r="M446" s="2"/>
    </row>
    <row r="447" spans="1:13" hidden="1">
      <c r="A447" s="127"/>
      <c r="B447" s="114"/>
      <c r="C447" s="75" t="s">
        <v>4</v>
      </c>
      <c r="D447" s="57">
        <v>0</v>
      </c>
      <c r="E447" s="57">
        <v>0</v>
      </c>
      <c r="F447" s="57">
        <v>0</v>
      </c>
      <c r="G447" s="57">
        <v>0</v>
      </c>
      <c r="H447" s="48">
        <v>0</v>
      </c>
      <c r="I447" s="48" t="e">
        <f t="shared" si="99"/>
        <v>#DIV/0!</v>
      </c>
      <c r="J447" s="48">
        <v>0</v>
      </c>
      <c r="K447" s="48">
        <v>0</v>
      </c>
      <c r="L447" s="10"/>
      <c r="M447" s="2"/>
    </row>
    <row r="448" spans="1:13" ht="31.5" hidden="1">
      <c r="A448" s="127"/>
      <c r="B448" s="114"/>
      <c r="C448" s="75" t="s">
        <v>201</v>
      </c>
      <c r="D448" s="57">
        <v>0</v>
      </c>
      <c r="E448" s="57">
        <v>0</v>
      </c>
      <c r="F448" s="57">
        <v>0</v>
      </c>
      <c r="G448" s="57">
        <v>0</v>
      </c>
      <c r="H448" s="48">
        <v>0</v>
      </c>
      <c r="I448" s="48" t="e">
        <f t="shared" si="99"/>
        <v>#DIV/0!</v>
      </c>
      <c r="J448" s="48">
        <v>0</v>
      </c>
      <c r="K448" s="48">
        <v>0</v>
      </c>
      <c r="L448" s="10"/>
      <c r="M448" s="2"/>
    </row>
    <row r="449" spans="1:13" hidden="1">
      <c r="A449" s="127"/>
      <c r="B449" s="114"/>
      <c r="C449" s="75" t="s">
        <v>9</v>
      </c>
      <c r="D449" s="57">
        <v>0</v>
      </c>
      <c r="E449" s="57">
        <v>0</v>
      </c>
      <c r="F449" s="57">
        <v>0</v>
      </c>
      <c r="G449" s="57">
        <v>0</v>
      </c>
      <c r="H449" s="48">
        <v>0</v>
      </c>
      <c r="I449" s="48" t="e">
        <f t="shared" si="99"/>
        <v>#DIV/0!</v>
      </c>
      <c r="J449" s="48">
        <v>0</v>
      </c>
      <c r="K449" s="48">
        <v>0</v>
      </c>
      <c r="L449" s="10"/>
      <c r="M449" s="2"/>
    </row>
    <row r="450" spans="1:13" ht="31.5" hidden="1">
      <c r="A450" s="127"/>
      <c r="B450" s="114"/>
      <c r="C450" s="75" t="s">
        <v>202</v>
      </c>
      <c r="D450" s="57">
        <v>0</v>
      </c>
      <c r="E450" s="57">
        <v>0</v>
      </c>
      <c r="F450" s="57">
        <v>0</v>
      </c>
      <c r="G450" s="57">
        <v>0</v>
      </c>
      <c r="H450" s="48">
        <v>0</v>
      </c>
      <c r="I450" s="48" t="e">
        <f t="shared" si="99"/>
        <v>#DIV/0!</v>
      </c>
      <c r="J450" s="48">
        <v>0</v>
      </c>
      <c r="K450" s="48">
        <v>0</v>
      </c>
      <c r="L450" s="10"/>
      <c r="M450" s="2"/>
    </row>
    <row r="451" spans="1:13" hidden="1">
      <c r="A451" s="127"/>
      <c r="B451" s="114"/>
      <c r="C451" s="75" t="s">
        <v>219</v>
      </c>
      <c r="D451" s="57">
        <v>0</v>
      </c>
      <c r="E451" s="57" t="s">
        <v>265</v>
      </c>
      <c r="F451" s="57" t="s">
        <v>265</v>
      </c>
      <c r="G451" s="57" t="s">
        <v>265</v>
      </c>
      <c r="H451" s="48">
        <v>0</v>
      </c>
      <c r="I451" s="48" t="e">
        <f t="shared" si="99"/>
        <v>#DIV/0!</v>
      </c>
      <c r="J451" s="48" t="s">
        <v>265</v>
      </c>
      <c r="K451" s="48" t="s">
        <v>265</v>
      </c>
      <c r="L451" s="10"/>
      <c r="M451" s="2"/>
    </row>
    <row r="452" spans="1:13" ht="31.5" hidden="1">
      <c r="A452" s="127"/>
      <c r="B452" s="114"/>
      <c r="C452" s="75" t="s">
        <v>220</v>
      </c>
      <c r="D452" s="57">
        <v>0</v>
      </c>
      <c r="E452" s="57" t="s">
        <v>265</v>
      </c>
      <c r="F452" s="57" t="s">
        <v>265</v>
      </c>
      <c r="G452" s="57" t="s">
        <v>265</v>
      </c>
      <c r="H452" s="48">
        <v>0</v>
      </c>
      <c r="I452" s="48" t="e">
        <f t="shared" si="99"/>
        <v>#DIV/0!</v>
      </c>
      <c r="J452" s="48" t="s">
        <v>265</v>
      </c>
      <c r="K452" s="48" t="s">
        <v>265</v>
      </c>
      <c r="L452" s="10"/>
      <c r="M452" s="2"/>
    </row>
    <row r="453" spans="1:13" hidden="1">
      <c r="A453" s="127" t="s">
        <v>249</v>
      </c>
      <c r="B453" s="114" t="s">
        <v>242</v>
      </c>
      <c r="C453" s="54" t="s">
        <v>3</v>
      </c>
      <c r="D453" s="57">
        <f>(D454+D456+D458+D459)</f>
        <v>0</v>
      </c>
      <c r="E453" s="57">
        <f>(E454+E456)</f>
        <v>0</v>
      </c>
      <c r="F453" s="57">
        <f>(F454+F456)</f>
        <v>0</v>
      </c>
      <c r="G453" s="57">
        <f>(G454+G456)</f>
        <v>0</v>
      </c>
      <c r="H453" s="48">
        <f>(H454+H456+H458+H459)</f>
        <v>0</v>
      </c>
      <c r="I453" s="48" t="e">
        <f t="shared" si="99"/>
        <v>#DIV/0!</v>
      </c>
      <c r="J453" s="48">
        <v>0</v>
      </c>
      <c r="K453" s="48">
        <v>0</v>
      </c>
      <c r="L453" s="10"/>
      <c r="M453" s="2"/>
    </row>
    <row r="454" spans="1:13" hidden="1">
      <c r="A454" s="127"/>
      <c r="B454" s="114"/>
      <c r="C454" s="75" t="s">
        <v>4</v>
      </c>
      <c r="D454" s="57">
        <v>0</v>
      </c>
      <c r="E454" s="57">
        <v>0</v>
      </c>
      <c r="F454" s="57">
        <v>0</v>
      </c>
      <c r="G454" s="57">
        <v>0</v>
      </c>
      <c r="H454" s="48">
        <v>0</v>
      </c>
      <c r="I454" s="48" t="e">
        <f t="shared" si="99"/>
        <v>#DIV/0!</v>
      </c>
      <c r="J454" s="48">
        <v>0</v>
      </c>
      <c r="K454" s="48">
        <v>0</v>
      </c>
      <c r="L454" s="10"/>
      <c r="M454" s="2"/>
    </row>
    <row r="455" spans="1:13" ht="31.5" hidden="1">
      <c r="A455" s="127"/>
      <c r="B455" s="114"/>
      <c r="C455" s="75" t="s">
        <v>201</v>
      </c>
      <c r="D455" s="57">
        <v>0</v>
      </c>
      <c r="E455" s="57">
        <v>0</v>
      </c>
      <c r="F455" s="57">
        <v>0</v>
      </c>
      <c r="G455" s="57">
        <v>0</v>
      </c>
      <c r="H455" s="48">
        <v>0</v>
      </c>
      <c r="I455" s="48" t="e">
        <f t="shared" si="99"/>
        <v>#DIV/0!</v>
      </c>
      <c r="J455" s="48">
        <v>0</v>
      </c>
      <c r="K455" s="48">
        <v>0</v>
      </c>
      <c r="L455" s="10"/>
      <c r="M455" s="2"/>
    </row>
    <row r="456" spans="1:13" hidden="1">
      <c r="A456" s="127"/>
      <c r="B456" s="114"/>
      <c r="C456" s="75" t="s">
        <v>9</v>
      </c>
      <c r="D456" s="57">
        <v>0</v>
      </c>
      <c r="E456" s="57">
        <v>0</v>
      </c>
      <c r="F456" s="57">
        <v>0</v>
      </c>
      <c r="G456" s="57">
        <v>0</v>
      </c>
      <c r="H456" s="48">
        <v>0</v>
      </c>
      <c r="I456" s="48" t="e">
        <f t="shared" si="99"/>
        <v>#DIV/0!</v>
      </c>
      <c r="J456" s="48">
        <v>0</v>
      </c>
      <c r="K456" s="48">
        <v>0</v>
      </c>
      <c r="L456" s="10"/>
      <c r="M456" s="2"/>
    </row>
    <row r="457" spans="1:13" ht="31.5" hidden="1">
      <c r="A457" s="127"/>
      <c r="B457" s="114"/>
      <c r="C457" s="75" t="s">
        <v>202</v>
      </c>
      <c r="D457" s="57">
        <v>0</v>
      </c>
      <c r="E457" s="57">
        <v>0</v>
      </c>
      <c r="F457" s="57">
        <v>0</v>
      </c>
      <c r="G457" s="57">
        <v>0</v>
      </c>
      <c r="H457" s="48">
        <v>0</v>
      </c>
      <c r="I457" s="48" t="e">
        <f t="shared" si="99"/>
        <v>#DIV/0!</v>
      </c>
      <c r="J457" s="48">
        <v>0</v>
      </c>
      <c r="K457" s="48">
        <v>0</v>
      </c>
      <c r="L457" s="10"/>
      <c r="M457" s="2"/>
    </row>
    <row r="458" spans="1:13" hidden="1">
      <c r="A458" s="127"/>
      <c r="B458" s="114"/>
      <c r="C458" s="75" t="s">
        <v>219</v>
      </c>
      <c r="D458" s="57">
        <v>0</v>
      </c>
      <c r="E458" s="57" t="s">
        <v>265</v>
      </c>
      <c r="F458" s="57" t="s">
        <v>265</v>
      </c>
      <c r="G458" s="57" t="s">
        <v>265</v>
      </c>
      <c r="H458" s="48">
        <v>0</v>
      </c>
      <c r="I458" s="48" t="e">
        <f t="shared" si="99"/>
        <v>#DIV/0!</v>
      </c>
      <c r="J458" s="48" t="s">
        <v>265</v>
      </c>
      <c r="K458" s="48" t="s">
        <v>265</v>
      </c>
      <c r="L458" s="10"/>
      <c r="M458" s="2"/>
    </row>
    <row r="459" spans="1:13" ht="31.5" hidden="1">
      <c r="A459" s="127"/>
      <c r="B459" s="114"/>
      <c r="C459" s="75" t="s">
        <v>220</v>
      </c>
      <c r="D459" s="57">
        <v>0</v>
      </c>
      <c r="E459" s="57" t="s">
        <v>265</v>
      </c>
      <c r="F459" s="57" t="s">
        <v>265</v>
      </c>
      <c r="G459" s="57" t="s">
        <v>265</v>
      </c>
      <c r="H459" s="48"/>
      <c r="I459" s="48" t="e">
        <f t="shared" si="99"/>
        <v>#DIV/0!</v>
      </c>
      <c r="J459" s="48" t="s">
        <v>265</v>
      </c>
      <c r="K459" s="48" t="s">
        <v>265</v>
      </c>
      <c r="L459" s="10"/>
      <c r="M459" s="2"/>
    </row>
    <row r="460" spans="1:13" hidden="1">
      <c r="A460" s="127" t="s">
        <v>250</v>
      </c>
      <c r="B460" s="114" t="s">
        <v>242</v>
      </c>
      <c r="C460" s="54" t="s">
        <v>3</v>
      </c>
      <c r="D460" s="57">
        <f>(D461+D463+D465+D466)</f>
        <v>0</v>
      </c>
      <c r="E460" s="57">
        <f>(E461+E463)</f>
        <v>0</v>
      </c>
      <c r="F460" s="57">
        <f>(F461+F463)</f>
        <v>0</v>
      </c>
      <c r="G460" s="57">
        <f>(G461+G463)</f>
        <v>0</v>
      </c>
      <c r="H460" s="48">
        <f>(H461+H463+H465+H466)</f>
        <v>0</v>
      </c>
      <c r="I460" s="48" t="e">
        <f t="shared" si="99"/>
        <v>#DIV/0!</v>
      </c>
      <c r="J460" s="48">
        <v>0</v>
      </c>
      <c r="K460" s="48">
        <v>0</v>
      </c>
      <c r="L460" s="10"/>
      <c r="M460" s="2"/>
    </row>
    <row r="461" spans="1:13" hidden="1">
      <c r="A461" s="127"/>
      <c r="B461" s="114"/>
      <c r="C461" s="75" t="s">
        <v>4</v>
      </c>
      <c r="D461" s="57">
        <v>0</v>
      </c>
      <c r="E461" s="57">
        <v>0</v>
      </c>
      <c r="F461" s="57">
        <v>0</v>
      </c>
      <c r="G461" s="57">
        <v>0</v>
      </c>
      <c r="H461" s="48">
        <v>0</v>
      </c>
      <c r="I461" s="48" t="e">
        <f t="shared" ref="I461:I477" si="101">H461/D461*100</f>
        <v>#DIV/0!</v>
      </c>
      <c r="J461" s="48">
        <v>0</v>
      </c>
      <c r="K461" s="48">
        <v>0</v>
      </c>
      <c r="L461" s="10"/>
      <c r="M461" s="2"/>
    </row>
    <row r="462" spans="1:13" ht="31.5" hidden="1">
      <c r="A462" s="127"/>
      <c r="B462" s="114"/>
      <c r="C462" s="75" t="s">
        <v>201</v>
      </c>
      <c r="D462" s="57">
        <v>0</v>
      </c>
      <c r="E462" s="57">
        <v>0</v>
      </c>
      <c r="F462" s="57">
        <v>0</v>
      </c>
      <c r="G462" s="57">
        <v>0</v>
      </c>
      <c r="H462" s="48">
        <v>0</v>
      </c>
      <c r="I462" s="48" t="e">
        <f t="shared" si="101"/>
        <v>#DIV/0!</v>
      </c>
      <c r="J462" s="48">
        <v>0</v>
      </c>
      <c r="K462" s="48">
        <v>0</v>
      </c>
      <c r="L462" s="10"/>
      <c r="M462" s="2"/>
    </row>
    <row r="463" spans="1:13" hidden="1">
      <c r="A463" s="127"/>
      <c r="B463" s="114"/>
      <c r="C463" s="75" t="s">
        <v>9</v>
      </c>
      <c r="D463" s="57">
        <v>0</v>
      </c>
      <c r="E463" s="57">
        <v>0</v>
      </c>
      <c r="F463" s="57">
        <v>0</v>
      </c>
      <c r="G463" s="57">
        <v>0</v>
      </c>
      <c r="H463" s="48">
        <v>0</v>
      </c>
      <c r="I463" s="48" t="e">
        <f t="shared" si="101"/>
        <v>#DIV/0!</v>
      </c>
      <c r="J463" s="48">
        <v>0</v>
      </c>
      <c r="K463" s="48">
        <v>0</v>
      </c>
      <c r="L463" s="10"/>
      <c r="M463" s="2"/>
    </row>
    <row r="464" spans="1:13" ht="31.5" hidden="1">
      <c r="A464" s="127"/>
      <c r="B464" s="114"/>
      <c r="C464" s="75" t="s">
        <v>202</v>
      </c>
      <c r="D464" s="57">
        <v>0</v>
      </c>
      <c r="E464" s="57">
        <v>0</v>
      </c>
      <c r="F464" s="57">
        <v>0</v>
      </c>
      <c r="G464" s="57">
        <v>0</v>
      </c>
      <c r="H464" s="48">
        <v>0</v>
      </c>
      <c r="I464" s="48" t="e">
        <f t="shared" si="101"/>
        <v>#DIV/0!</v>
      </c>
      <c r="J464" s="48">
        <v>0</v>
      </c>
      <c r="K464" s="48">
        <v>0</v>
      </c>
      <c r="L464" s="10"/>
      <c r="M464" s="2"/>
    </row>
    <row r="465" spans="1:13" hidden="1">
      <c r="A465" s="127"/>
      <c r="B465" s="114"/>
      <c r="C465" s="75" t="s">
        <v>219</v>
      </c>
      <c r="D465" s="57">
        <v>0</v>
      </c>
      <c r="E465" s="57" t="s">
        <v>265</v>
      </c>
      <c r="F465" s="57" t="s">
        <v>265</v>
      </c>
      <c r="G465" s="57" t="s">
        <v>265</v>
      </c>
      <c r="H465" s="48">
        <v>0</v>
      </c>
      <c r="I465" s="48" t="e">
        <f t="shared" si="101"/>
        <v>#DIV/0!</v>
      </c>
      <c r="J465" s="48" t="s">
        <v>265</v>
      </c>
      <c r="K465" s="48" t="s">
        <v>265</v>
      </c>
      <c r="L465" s="10"/>
      <c r="M465" s="2"/>
    </row>
    <row r="466" spans="1:13" ht="31.5" hidden="1">
      <c r="A466" s="127"/>
      <c r="B466" s="114"/>
      <c r="C466" s="75" t="s">
        <v>220</v>
      </c>
      <c r="D466" s="57">
        <v>0</v>
      </c>
      <c r="E466" s="57" t="s">
        <v>265</v>
      </c>
      <c r="F466" s="57" t="s">
        <v>265</v>
      </c>
      <c r="G466" s="57" t="s">
        <v>265</v>
      </c>
      <c r="H466" s="48">
        <v>0</v>
      </c>
      <c r="I466" s="48" t="e">
        <f t="shared" si="101"/>
        <v>#DIV/0!</v>
      </c>
      <c r="J466" s="48" t="s">
        <v>265</v>
      </c>
      <c r="K466" s="48" t="s">
        <v>265</v>
      </c>
      <c r="L466" s="10"/>
      <c r="M466" s="2"/>
    </row>
    <row r="467" spans="1:13" hidden="1">
      <c r="A467" s="127" t="s">
        <v>251</v>
      </c>
      <c r="B467" s="114" t="s">
        <v>242</v>
      </c>
      <c r="C467" s="54" t="s">
        <v>3</v>
      </c>
      <c r="D467" s="57">
        <f>(D468+D470+D472+D473)</f>
        <v>0</v>
      </c>
      <c r="E467" s="57">
        <f>(E468+E470)</f>
        <v>0</v>
      </c>
      <c r="F467" s="57">
        <f>(F468+F470)</f>
        <v>0</v>
      </c>
      <c r="G467" s="57">
        <f>(G468+G470)</f>
        <v>0</v>
      </c>
      <c r="H467" s="48">
        <f>(H468+H470+H472+H473)</f>
        <v>0</v>
      </c>
      <c r="I467" s="48" t="e">
        <f t="shared" si="101"/>
        <v>#DIV/0!</v>
      </c>
      <c r="J467" s="48">
        <v>0</v>
      </c>
      <c r="K467" s="48">
        <v>0</v>
      </c>
      <c r="L467" s="10"/>
      <c r="M467" s="2"/>
    </row>
    <row r="468" spans="1:13" hidden="1">
      <c r="A468" s="127"/>
      <c r="B468" s="114"/>
      <c r="C468" s="75" t="s">
        <v>4</v>
      </c>
      <c r="D468" s="57">
        <v>0</v>
      </c>
      <c r="E468" s="57">
        <v>0</v>
      </c>
      <c r="F468" s="57">
        <v>0</v>
      </c>
      <c r="G468" s="57">
        <v>0</v>
      </c>
      <c r="H468" s="48">
        <v>0</v>
      </c>
      <c r="I468" s="48" t="e">
        <f t="shared" si="101"/>
        <v>#DIV/0!</v>
      </c>
      <c r="J468" s="48">
        <v>0</v>
      </c>
      <c r="K468" s="48">
        <v>0</v>
      </c>
      <c r="L468" s="10"/>
      <c r="M468" s="2"/>
    </row>
    <row r="469" spans="1:13" ht="31.5" hidden="1">
      <c r="A469" s="127"/>
      <c r="B469" s="114"/>
      <c r="C469" s="75" t="s">
        <v>201</v>
      </c>
      <c r="D469" s="57">
        <v>0</v>
      </c>
      <c r="E469" s="57">
        <v>0</v>
      </c>
      <c r="F469" s="57">
        <v>0</v>
      </c>
      <c r="G469" s="57">
        <v>0</v>
      </c>
      <c r="H469" s="48">
        <v>0</v>
      </c>
      <c r="I469" s="48" t="e">
        <f t="shared" si="101"/>
        <v>#DIV/0!</v>
      </c>
      <c r="J469" s="48">
        <v>0</v>
      </c>
      <c r="K469" s="48">
        <v>0</v>
      </c>
      <c r="L469" s="10"/>
      <c r="M469" s="2"/>
    </row>
    <row r="470" spans="1:13" hidden="1">
      <c r="A470" s="127"/>
      <c r="B470" s="114"/>
      <c r="C470" s="75" t="s">
        <v>9</v>
      </c>
      <c r="D470" s="57">
        <v>0</v>
      </c>
      <c r="E470" s="57">
        <v>0</v>
      </c>
      <c r="F470" s="57">
        <v>0</v>
      </c>
      <c r="G470" s="57">
        <v>0</v>
      </c>
      <c r="H470" s="48">
        <v>0</v>
      </c>
      <c r="I470" s="48" t="e">
        <f t="shared" si="101"/>
        <v>#DIV/0!</v>
      </c>
      <c r="J470" s="48">
        <v>0</v>
      </c>
      <c r="K470" s="48">
        <v>0</v>
      </c>
      <c r="L470" s="10"/>
      <c r="M470" s="2"/>
    </row>
    <row r="471" spans="1:13" ht="31.5" hidden="1">
      <c r="A471" s="127"/>
      <c r="B471" s="114"/>
      <c r="C471" s="75" t="s">
        <v>202</v>
      </c>
      <c r="D471" s="57">
        <v>0</v>
      </c>
      <c r="E471" s="57">
        <v>0</v>
      </c>
      <c r="F471" s="57">
        <v>0</v>
      </c>
      <c r="G471" s="57">
        <v>0</v>
      </c>
      <c r="H471" s="48">
        <v>0</v>
      </c>
      <c r="I471" s="48" t="e">
        <f t="shared" si="101"/>
        <v>#DIV/0!</v>
      </c>
      <c r="J471" s="48">
        <v>0</v>
      </c>
      <c r="K471" s="48">
        <v>0</v>
      </c>
      <c r="L471" s="10"/>
      <c r="M471" s="2"/>
    </row>
    <row r="472" spans="1:13" hidden="1">
      <c r="A472" s="127"/>
      <c r="B472" s="114"/>
      <c r="C472" s="75" t="s">
        <v>219</v>
      </c>
      <c r="D472" s="57">
        <v>0</v>
      </c>
      <c r="E472" s="57" t="s">
        <v>265</v>
      </c>
      <c r="F472" s="57" t="s">
        <v>265</v>
      </c>
      <c r="G472" s="57" t="s">
        <v>265</v>
      </c>
      <c r="H472" s="48">
        <v>0</v>
      </c>
      <c r="I472" s="48" t="e">
        <f t="shared" si="101"/>
        <v>#DIV/0!</v>
      </c>
      <c r="J472" s="48" t="s">
        <v>265</v>
      </c>
      <c r="K472" s="48" t="s">
        <v>265</v>
      </c>
      <c r="L472" s="10"/>
      <c r="M472" s="2"/>
    </row>
    <row r="473" spans="1:13" ht="31.5" hidden="1">
      <c r="A473" s="127"/>
      <c r="B473" s="114"/>
      <c r="C473" s="75" t="s">
        <v>220</v>
      </c>
      <c r="D473" s="57">
        <v>0</v>
      </c>
      <c r="E473" s="57" t="s">
        <v>265</v>
      </c>
      <c r="F473" s="57" t="s">
        <v>265</v>
      </c>
      <c r="G473" s="57" t="s">
        <v>265</v>
      </c>
      <c r="H473" s="48">
        <v>0</v>
      </c>
      <c r="I473" s="48" t="e">
        <f t="shared" si="101"/>
        <v>#DIV/0!</v>
      </c>
      <c r="J473" s="48" t="s">
        <v>265</v>
      </c>
      <c r="K473" s="48" t="s">
        <v>265</v>
      </c>
      <c r="L473" s="10"/>
      <c r="M473" s="2"/>
    </row>
    <row r="474" spans="1:13">
      <c r="A474" s="127" t="s">
        <v>313</v>
      </c>
      <c r="B474" s="114" t="s">
        <v>242</v>
      </c>
      <c r="C474" s="54" t="s">
        <v>3</v>
      </c>
      <c r="D474" s="57">
        <f>D475+D477+D479+D480</f>
        <v>27591.4</v>
      </c>
      <c r="E474" s="57" t="s">
        <v>265</v>
      </c>
      <c r="F474" s="57" t="s">
        <v>265</v>
      </c>
      <c r="G474" s="57" t="s">
        <v>265</v>
      </c>
      <c r="H474" s="48">
        <f>H475</f>
        <v>0</v>
      </c>
      <c r="I474" s="48">
        <f t="shared" si="101"/>
        <v>0</v>
      </c>
      <c r="J474" s="48" t="s">
        <v>265</v>
      </c>
      <c r="K474" s="48" t="s">
        <v>265</v>
      </c>
      <c r="L474" s="10"/>
      <c r="M474" s="2"/>
    </row>
    <row r="475" spans="1:13" ht="20.25" customHeight="1">
      <c r="A475" s="127"/>
      <c r="B475" s="114"/>
      <c r="C475" s="75" t="s">
        <v>4</v>
      </c>
      <c r="D475" s="57">
        <v>12964</v>
      </c>
      <c r="E475" s="57">
        <v>0</v>
      </c>
      <c r="F475" s="57">
        <v>0</v>
      </c>
      <c r="G475" s="57">
        <v>0</v>
      </c>
      <c r="H475" s="57">
        <v>0</v>
      </c>
      <c r="I475" s="48">
        <f>H475/D475*100</f>
        <v>0</v>
      </c>
      <c r="J475" s="48">
        <v>0</v>
      </c>
      <c r="K475" s="48">
        <v>0</v>
      </c>
      <c r="L475" s="10"/>
      <c r="M475" s="9"/>
    </row>
    <row r="476" spans="1:13" ht="31.5">
      <c r="A476" s="127"/>
      <c r="B476" s="114"/>
      <c r="C476" s="75" t="s">
        <v>201</v>
      </c>
      <c r="D476" s="57">
        <v>0</v>
      </c>
      <c r="E476" s="57">
        <v>0</v>
      </c>
      <c r="F476" s="57">
        <v>0</v>
      </c>
      <c r="G476" s="57">
        <v>0</v>
      </c>
      <c r="H476" s="57">
        <v>0</v>
      </c>
      <c r="I476" s="48">
        <v>0</v>
      </c>
      <c r="J476" s="48">
        <v>0</v>
      </c>
      <c r="K476" s="48">
        <v>0</v>
      </c>
      <c r="L476" s="10"/>
      <c r="M476" s="9"/>
    </row>
    <row r="477" spans="1:13">
      <c r="A477" s="127"/>
      <c r="B477" s="114"/>
      <c r="C477" s="75" t="s">
        <v>9</v>
      </c>
      <c r="D477" s="57">
        <v>14627.4</v>
      </c>
      <c r="E477" s="57">
        <v>0</v>
      </c>
      <c r="F477" s="57">
        <v>0</v>
      </c>
      <c r="G477" s="57">
        <v>0</v>
      </c>
      <c r="H477" s="48">
        <v>0</v>
      </c>
      <c r="I477" s="48">
        <f t="shared" si="101"/>
        <v>0</v>
      </c>
      <c r="J477" s="48">
        <v>0</v>
      </c>
      <c r="K477" s="48">
        <v>0</v>
      </c>
      <c r="L477" s="10"/>
      <c r="M477" s="2"/>
    </row>
    <row r="478" spans="1:13" ht="31.5">
      <c r="A478" s="127"/>
      <c r="B478" s="114"/>
      <c r="C478" s="75" t="s">
        <v>202</v>
      </c>
      <c r="D478" s="57">
        <v>0</v>
      </c>
      <c r="E478" s="57">
        <v>0</v>
      </c>
      <c r="F478" s="57">
        <v>0</v>
      </c>
      <c r="G478" s="57">
        <v>0</v>
      </c>
      <c r="H478" s="48">
        <v>0</v>
      </c>
      <c r="I478" s="48">
        <v>0</v>
      </c>
      <c r="J478" s="48">
        <v>0</v>
      </c>
      <c r="K478" s="48">
        <v>0</v>
      </c>
      <c r="L478" s="10"/>
      <c r="M478" s="2"/>
    </row>
    <row r="479" spans="1:13">
      <c r="A479" s="127"/>
      <c r="B479" s="114"/>
      <c r="C479" s="75" t="s">
        <v>219</v>
      </c>
      <c r="D479" s="57">
        <v>0</v>
      </c>
      <c r="E479" s="57" t="s">
        <v>265</v>
      </c>
      <c r="F479" s="57" t="s">
        <v>265</v>
      </c>
      <c r="G479" s="57" t="s">
        <v>265</v>
      </c>
      <c r="H479" s="48">
        <v>0</v>
      </c>
      <c r="I479" s="48">
        <v>0</v>
      </c>
      <c r="J479" s="48" t="s">
        <v>265</v>
      </c>
      <c r="K479" s="48" t="s">
        <v>265</v>
      </c>
      <c r="L479" s="10"/>
      <c r="M479" s="2"/>
    </row>
    <row r="480" spans="1:13" ht="31.5">
      <c r="A480" s="127"/>
      <c r="B480" s="114"/>
      <c r="C480" s="75" t="s">
        <v>220</v>
      </c>
      <c r="D480" s="57">
        <v>0</v>
      </c>
      <c r="E480" s="57" t="s">
        <v>265</v>
      </c>
      <c r="F480" s="57" t="s">
        <v>265</v>
      </c>
      <c r="G480" s="57" t="s">
        <v>265</v>
      </c>
      <c r="H480" s="48">
        <v>0</v>
      </c>
      <c r="I480" s="48">
        <v>0</v>
      </c>
      <c r="J480" s="48" t="s">
        <v>265</v>
      </c>
      <c r="K480" s="48" t="s">
        <v>265</v>
      </c>
      <c r="L480" s="10"/>
      <c r="M480" s="2"/>
    </row>
    <row r="481" spans="1:14">
      <c r="A481" s="127" t="s">
        <v>312</v>
      </c>
      <c r="B481" s="114" t="s">
        <v>252</v>
      </c>
      <c r="C481" s="54" t="s">
        <v>3</v>
      </c>
      <c r="D481" s="57">
        <f>(D482+D484+D486+D487)</f>
        <v>5168.6000000000004</v>
      </c>
      <c r="E481" s="57" t="s">
        <v>265</v>
      </c>
      <c r="F481" s="57" t="s">
        <v>265</v>
      </c>
      <c r="G481" s="57" t="s">
        <v>265</v>
      </c>
      <c r="H481" s="48">
        <f>(H482+H484+H486+H487)</f>
        <v>0</v>
      </c>
      <c r="I481" s="48">
        <f t="shared" ref="I481:I527" si="102">H481/D481*100</f>
        <v>0</v>
      </c>
      <c r="J481" s="48" t="s">
        <v>265</v>
      </c>
      <c r="K481" s="48" t="s">
        <v>265</v>
      </c>
      <c r="L481" s="10"/>
      <c r="M481" s="2"/>
    </row>
    <row r="482" spans="1:14">
      <c r="A482" s="127"/>
      <c r="B482" s="114"/>
      <c r="C482" s="75" t="s">
        <v>4</v>
      </c>
      <c r="D482" s="57">
        <v>5168.6000000000004</v>
      </c>
      <c r="E482" s="57">
        <v>0</v>
      </c>
      <c r="F482" s="57">
        <v>0</v>
      </c>
      <c r="G482" s="57">
        <v>0</v>
      </c>
      <c r="H482" s="57">
        <v>0</v>
      </c>
      <c r="I482" s="48">
        <f t="shared" si="102"/>
        <v>0</v>
      </c>
      <c r="J482" s="48">
        <v>0</v>
      </c>
      <c r="K482" s="48">
        <v>0</v>
      </c>
      <c r="L482" s="10"/>
      <c r="M482" s="9"/>
    </row>
    <row r="483" spans="1:14" ht="31.5">
      <c r="A483" s="127"/>
      <c r="B483" s="114"/>
      <c r="C483" s="75" t="s">
        <v>201</v>
      </c>
      <c r="D483" s="57">
        <v>0</v>
      </c>
      <c r="E483" s="57">
        <v>0</v>
      </c>
      <c r="F483" s="57">
        <v>0</v>
      </c>
      <c r="G483" s="57">
        <v>0</v>
      </c>
      <c r="H483" s="48">
        <v>0</v>
      </c>
      <c r="I483" s="48">
        <v>0</v>
      </c>
      <c r="J483" s="48">
        <v>0</v>
      </c>
      <c r="K483" s="48">
        <v>0</v>
      </c>
      <c r="L483" s="10"/>
      <c r="M483" s="9"/>
    </row>
    <row r="484" spans="1:14">
      <c r="A484" s="127"/>
      <c r="B484" s="114"/>
      <c r="C484" s="75" t="s">
        <v>9</v>
      </c>
      <c r="D484" s="57">
        <v>0</v>
      </c>
      <c r="E484" s="57">
        <v>0</v>
      </c>
      <c r="F484" s="57">
        <v>0</v>
      </c>
      <c r="G484" s="57">
        <v>0</v>
      </c>
      <c r="H484" s="48">
        <v>0</v>
      </c>
      <c r="I484" s="48">
        <v>0</v>
      </c>
      <c r="J484" s="48">
        <v>0</v>
      </c>
      <c r="K484" s="48">
        <v>0</v>
      </c>
      <c r="L484" s="10"/>
      <c r="M484" s="9"/>
      <c r="N484" s="7"/>
    </row>
    <row r="485" spans="1:14" ht="31.5">
      <c r="A485" s="127"/>
      <c r="B485" s="114"/>
      <c r="C485" s="75" t="s">
        <v>202</v>
      </c>
      <c r="D485" s="57">
        <v>0</v>
      </c>
      <c r="E485" s="57">
        <v>0</v>
      </c>
      <c r="F485" s="57">
        <v>0</v>
      </c>
      <c r="G485" s="57">
        <v>0</v>
      </c>
      <c r="H485" s="48">
        <v>0</v>
      </c>
      <c r="I485" s="48">
        <v>0</v>
      </c>
      <c r="J485" s="48">
        <v>0</v>
      </c>
      <c r="K485" s="48">
        <v>0</v>
      </c>
      <c r="L485" s="10"/>
      <c r="M485" s="9"/>
    </row>
    <row r="486" spans="1:14">
      <c r="A486" s="127"/>
      <c r="B486" s="114"/>
      <c r="C486" s="75" t="s">
        <v>219</v>
      </c>
      <c r="D486" s="57">
        <v>0</v>
      </c>
      <c r="E486" s="57" t="s">
        <v>265</v>
      </c>
      <c r="F486" s="57" t="s">
        <v>265</v>
      </c>
      <c r="G486" s="57" t="s">
        <v>265</v>
      </c>
      <c r="H486" s="48">
        <v>0</v>
      </c>
      <c r="I486" s="48">
        <v>0</v>
      </c>
      <c r="J486" s="48" t="s">
        <v>265</v>
      </c>
      <c r="K486" s="48" t="s">
        <v>265</v>
      </c>
      <c r="L486" s="10"/>
      <c r="M486" s="2"/>
    </row>
    <row r="487" spans="1:14" ht="31.5" customHeight="1">
      <c r="A487" s="127"/>
      <c r="B487" s="114"/>
      <c r="C487" s="75" t="s">
        <v>220</v>
      </c>
      <c r="D487" s="57">
        <v>0</v>
      </c>
      <c r="E487" s="57" t="s">
        <v>265</v>
      </c>
      <c r="F487" s="57" t="s">
        <v>265</v>
      </c>
      <c r="G487" s="57" t="s">
        <v>265</v>
      </c>
      <c r="H487" s="48">
        <v>0</v>
      </c>
      <c r="I487" s="48">
        <v>0</v>
      </c>
      <c r="J487" s="48" t="s">
        <v>265</v>
      </c>
      <c r="K487" s="48" t="s">
        <v>265</v>
      </c>
      <c r="L487" s="10"/>
      <c r="M487" s="2"/>
    </row>
    <row r="488" spans="1:14" hidden="1">
      <c r="A488" s="127" t="s">
        <v>253</v>
      </c>
      <c r="B488" s="114" t="s">
        <v>242</v>
      </c>
      <c r="C488" s="54" t="s">
        <v>3</v>
      </c>
      <c r="D488" s="57">
        <f>(D489+D491+D493+D494)</f>
        <v>0</v>
      </c>
      <c r="E488" s="57">
        <f>(E489+E491)</f>
        <v>0</v>
      </c>
      <c r="F488" s="57">
        <f>(F489+F491)</f>
        <v>0</v>
      </c>
      <c r="G488" s="57">
        <f>(G489+G491)</f>
        <v>0</v>
      </c>
      <c r="H488" s="48">
        <f>(H489+H491+H493+H494)</f>
        <v>0</v>
      </c>
      <c r="I488" s="48">
        <v>0</v>
      </c>
      <c r="J488" s="48">
        <v>0</v>
      </c>
      <c r="K488" s="48">
        <v>0</v>
      </c>
      <c r="L488" s="10"/>
      <c r="M488" s="2"/>
    </row>
    <row r="489" spans="1:14" hidden="1">
      <c r="A489" s="127"/>
      <c r="B489" s="114"/>
      <c r="C489" s="75" t="s">
        <v>4</v>
      </c>
      <c r="D489" s="57">
        <v>0</v>
      </c>
      <c r="E489" s="57">
        <v>0</v>
      </c>
      <c r="F489" s="57">
        <v>0</v>
      </c>
      <c r="G489" s="57">
        <v>0</v>
      </c>
      <c r="H489" s="48">
        <v>0</v>
      </c>
      <c r="I489" s="48">
        <v>0</v>
      </c>
      <c r="J489" s="48">
        <v>0</v>
      </c>
      <c r="K489" s="48">
        <v>0</v>
      </c>
      <c r="L489" s="10"/>
      <c r="M489" s="2"/>
    </row>
    <row r="490" spans="1:14" ht="31.5" hidden="1">
      <c r="A490" s="127"/>
      <c r="B490" s="114"/>
      <c r="C490" s="75" t="s">
        <v>201</v>
      </c>
      <c r="D490" s="57">
        <v>0</v>
      </c>
      <c r="E490" s="57">
        <v>0</v>
      </c>
      <c r="F490" s="57">
        <v>0</v>
      </c>
      <c r="G490" s="57">
        <v>0</v>
      </c>
      <c r="H490" s="48">
        <v>0</v>
      </c>
      <c r="I490" s="48">
        <v>0</v>
      </c>
      <c r="J490" s="48">
        <v>0</v>
      </c>
      <c r="K490" s="48">
        <v>0</v>
      </c>
      <c r="L490" s="10"/>
      <c r="M490" s="2"/>
    </row>
    <row r="491" spans="1:14" hidden="1">
      <c r="A491" s="127"/>
      <c r="B491" s="114"/>
      <c r="C491" s="75" t="s">
        <v>9</v>
      </c>
      <c r="D491" s="57">
        <v>0</v>
      </c>
      <c r="E491" s="57">
        <v>0</v>
      </c>
      <c r="F491" s="57">
        <v>0</v>
      </c>
      <c r="G491" s="57">
        <v>0</v>
      </c>
      <c r="H491" s="48">
        <v>0</v>
      </c>
      <c r="I491" s="48">
        <v>0</v>
      </c>
      <c r="J491" s="48">
        <v>0</v>
      </c>
      <c r="K491" s="48">
        <v>0</v>
      </c>
      <c r="L491" s="10"/>
      <c r="M491" s="2"/>
    </row>
    <row r="492" spans="1:14" ht="31.5" hidden="1">
      <c r="A492" s="127"/>
      <c r="B492" s="114"/>
      <c r="C492" s="75" t="s">
        <v>202</v>
      </c>
      <c r="D492" s="57">
        <v>0</v>
      </c>
      <c r="E492" s="57">
        <v>0</v>
      </c>
      <c r="F492" s="57">
        <v>0</v>
      </c>
      <c r="G492" s="57">
        <v>0</v>
      </c>
      <c r="H492" s="48">
        <v>0</v>
      </c>
      <c r="I492" s="48">
        <v>0</v>
      </c>
      <c r="J492" s="48">
        <v>0</v>
      </c>
      <c r="K492" s="48">
        <v>0</v>
      </c>
      <c r="L492" s="10"/>
      <c r="M492" s="2"/>
    </row>
    <row r="493" spans="1:14" hidden="1">
      <c r="A493" s="127"/>
      <c r="B493" s="114"/>
      <c r="C493" s="75" t="s">
        <v>219</v>
      </c>
      <c r="D493" s="57">
        <v>0</v>
      </c>
      <c r="E493" s="57" t="s">
        <v>265</v>
      </c>
      <c r="F493" s="57" t="s">
        <v>265</v>
      </c>
      <c r="G493" s="57" t="s">
        <v>265</v>
      </c>
      <c r="H493" s="48">
        <v>0</v>
      </c>
      <c r="I493" s="48">
        <v>0</v>
      </c>
      <c r="J493" s="48" t="s">
        <v>265</v>
      </c>
      <c r="K493" s="48" t="s">
        <v>265</v>
      </c>
      <c r="L493" s="10"/>
      <c r="M493" s="2"/>
    </row>
    <row r="494" spans="1:14" ht="31.5" hidden="1">
      <c r="A494" s="127"/>
      <c r="B494" s="114"/>
      <c r="C494" s="75" t="s">
        <v>220</v>
      </c>
      <c r="D494" s="57">
        <v>0</v>
      </c>
      <c r="E494" s="57" t="s">
        <v>265</v>
      </c>
      <c r="F494" s="57" t="s">
        <v>265</v>
      </c>
      <c r="G494" s="57" t="s">
        <v>265</v>
      </c>
      <c r="H494" s="48">
        <v>0</v>
      </c>
      <c r="I494" s="48">
        <v>0</v>
      </c>
      <c r="J494" s="48" t="s">
        <v>265</v>
      </c>
      <c r="K494" s="48" t="s">
        <v>265</v>
      </c>
      <c r="L494" s="10"/>
      <c r="M494" s="2"/>
    </row>
    <row r="495" spans="1:14" hidden="1">
      <c r="A495" s="127" t="s">
        <v>254</v>
      </c>
      <c r="B495" s="114" t="s">
        <v>242</v>
      </c>
      <c r="C495" s="54" t="s">
        <v>3</v>
      </c>
      <c r="D495" s="57">
        <f>(D496+D498+D500+D501)</f>
        <v>0</v>
      </c>
      <c r="E495" s="57">
        <f>(E496+E498)</f>
        <v>0</v>
      </c>
      <c r="F495" s="57">
        <f>(F496+F498)</f>
        <v>0</v>
      </c>
      <c r="G495" s="57">
        <f>(G496+G498)</f>
        <v>0</v>
      </c>
      <c r="H495" s="48">
        <f>(H496+H498+H500+H501)</f>
        <v>0</v>
      </c>
      <c r="I495" s="48">
        <v>0</v>
      </c>
      <c r="J495" s="48">
        <v>0</v>
      </c>
      <c r="K495" s="48">
        <v>0</v>
      </c>
      <c r="L495" s="10"/>
      <c r="M495" s="2"/>
    </row>
    <row r="496" spans="1:14" hidden="1">
      <c r="A496" s="127"/>
      <c r="B496" s="114"/>
      <c r="C496" s="75" t="s">
        <v>4</v>
      </c>
      <c r="D496" s="57">
        <v>0</v>
      </c>
      <c r="E496" s="57">
        <v>0</v>
      </c>
      <c r="F496" s="57">
        <v>0</v>
      </c>
      <c r="G496" s="57">
        <v>0</v>
      </c>
      <c r="H496" s="48">
        <v>0</v>
      </c>
      <c r="I496" s="48">
        <v>0</v>
      </c>
      <c r="J496" s="48">
        <v>0</v>
      </c>
      <c r="K496" s="48">
        <v>0</v>
      </c>
      <c r="L496" s="10"/>
      <c r="M496" s="2"/>
    </row>
    <row r="497" spans="1:13" ht="31.5" hidden="1">
      <c r="A497" s="127"/>
      <c r="B497" s="114"/>
      <c r="C497" s="75" t="s">
        <v>201</v>
      </c>
      <c r="D497" s="57">
        <v>0</v>
      </c>
      <c r="E497" s="57">
        <v>0</v>
      </c>
      <c r="F497" s="57">
        <v>0</v>
      </c>
      <c r="G497" s="57">
        <v>0</v>
      </c>
      <c r="H497" s="48">
        <v>0</v>
      </c>
      <c r="I497" s="48">
        <v>0</v>
      </c>
      <c r="J497" s="48">
        <v>0</v>
      </c>
      <c r="K497" s="48">
        <v>0</v>
      </c>
      <c r="L497" s="10"/>
      <c r="M497" s="2"/>
    </row>
    <row r="498" spans="1:13" hidden="1">
      <c r="A498" s="127"/>
      <c r="B498" s="114"/>
      <c r="C498" s="75" t="s">
        <v>9</v>
      </c>
      <c r="D498" s="57">
        <v>0</v>
      </c>
      <c r="E498" s="57">
        <v>0</v>
      </c>
      <c r="F498" s="57">
        <v>0</v>
      </c>
      <c r="G498" s="57">
        <v>0</v>
      </c>
      <c r="H498" s="48">
        <v>0</v>
      </c>
      <c r="I498" s="48">
        <v>0</v>
      </c>
      <c r="J498" s="48">
        <v>0</v>
      </c>
      <c r="K498" s="48">
        <v>0</v>
      </c>
      <c r="L498" s="10"/>
      <c r="M498" s="2"/>
    </row>
    <row r="499" spans="1:13" ht="31.5" hidden="1">
      <c r="A499" s="127"/>
      <c r="B499" s="114"/>
      <c r="C499" s="75" t="s">
        <v>202</v>
      </c>
      <c r="D499" s="57">
        <v>0</v>
      </c>
      <c r="E499" s="57">
        <v>0</v>
      </c>
      <c r="F499" s="57">
        <v>0</v>
      </c>
      <c r="G499" s="57">
        <v>0</v>
      </c>
      <c r="H499" s="48">
        <v>0</v>
      </c>
      <c r="I499" s="48">
        <v>0</v>
      </c>
      <c r="J499" s="48">
        <v>0</v>
      </c>
      <c r="K499" s="48">
        <v>0</v>
      </c>
      <c r="L499" s="10"/>
      <c r="M499" s="2"/>
    </row>
    <row r="500" spans="1:13" hidden="1">
      <c r="A500" s="127"/>
      <c r="B500" s="114"/>
      <c r="C500" s="75" t="s">
        <v>219</v>
      </c>
      <c r="D500" s="57">
        <v>0</v>
      </c>
      <c r="E500" s="57" t="s">
        <v>265</v>
      </c>
      <c r="F500" s="57" t="s">
        <v>265</v>
      </c>
      <c r="G500" s="57" t="s">
        <v>265</v>
      </c>
      <c r="H500" s="48">
        <v>0</v>
      </c>
      <c r="I500" s="48">
        <v>0</v>
      </c>
      <c r="J500" s="48" t="s">
        <v>265</v>
      </c>
      <c r="K500" s="48" t="s">
        <v>265</v>
      </c>
      <c r="L500" s="10"/>
      <c r="M500" s="2"/>
    </row>
    <row r="501" spans="1:13" ht="31.5" hidden="1">
      <c r="A501" s="127"/>
      <c r="B501" s="114"/>
      <c r="C501" s="75" t="s">
        <v>220</v>
      </c>
      <c r="D501" s="57">
        <v>0</v>
      </c>
      <c r="E501" s="57" t="s">
        <v>265</v>
      </c>
      <c r="F501" s="57" t="s">
        <v>265</v>
      </c>
      <c r="G501" s="57" t="s">
        <v>265</v>
      </c>
      <c r="H501" s="48">
        <v>0</v>
      </c>
      <c r="I501" s="48">
        <v>0</v>
      </c>
      <c r="J501" s="48" t="s">
        <v>265</v>
      </c>
      <c r="K501" s="48" t="s">
        <v>265</v>
      </c>
      <c r="L501" s="10"/>
      <c r="M501" s="2"/>
    </row>
    <row r="502" spans="1:13" hidden="1">
      <c r="A502" s="127" t="s">
        <v>255</v>
      </c>
      <c r="B502" s="114" t="s">
        <v>242</v>
      </c>
      <c r="C502" s="54" t="s">
        <v>3</v>
      </c>
      <c r="D502" s="57">
        <f>(D503+D505+D507+D508)</f>
        <v>0</v>
      </c>
      <c r="E502" s="57">
        <f>(E503+E505)</f>
        <v>0</v>
      </c>
      <c r="F502" s="57">
        <f>(F503+F505)</f>
        <v>0</v>
      </c>
      <c r="G502" s="57">
        <f>(G503+G505)</f>
        <v>0</v>
      </c>
      <c r="H502" s="48">
        <f>(H503+H505+H507+H508)</f>
        <v>0</v>
      </c>
      <c r="I502" s="48">
        <v>0</v>
      </c>
      <c r="J502" s="48">
        <v>0</v>
      </c>
      <c r="K502" s="48">
        <v>0</v>
      </c>
      <c r="L502" s="10"/>
      <c r="M502" s="2"/>
    </row>
    <row r="503" spans="1:13" hidden="1">
      <c r="A503" s="127"/>
      <c r="B503" s="114"/>
      <c r="C503" s="75" t="s">
        <v>4</v>
      </c>
      <c r="D503" s="57">
        <v>0</v>
      </c>
      <c r="E503" s="57">
        <v>0</v>
      </c>
      <c r="F503" s="57">
        <v>0</v>
      </c>
      <c r="G503" s="57">
        <v>0</v>
      </c>
      <c r="H503" s="48">
        <v>0</v>
      </c>
      <c r="I503" s="48">
        <v>0</v>
      </c>
      <c r="J503" s="48">
        <v>0</v>
      </c>
      <c r="K503" s="48">
        <v>0</v>
      </c>
      <c r="L503" s="10"/>
      <c r="M503" s="2"/>
    </row>
    <row r="504" spans="1:13" ht="31.5" hidden="1">
      <c r="A504" s="127"/>
      <c r="B504" s="114"/>
      <c r="C504" s="75" t="s">
        <v>201</v>
      </c>
      <c r="D504" s="57">
        <v>0</v>
      </c>
      <c r="E504" s="57">
        <v>0</v>
      </c>
      <c r="F504" s="57">
        <v>0</v>
      </c>
      <c r="G504" s="57">
        <v>0</v>
      </c>
      <c r="H504" s="48">
        <v>0</v>
      </c>
      <c r="I504" s="48">
        <v>0</v>
      </c>
      <c r="J504" s="48">
        <v>0</v>
      </c>
      <c r="K504" s="48">
        <v>0</v>
      </c>
      <c r="L504" s="10"/>
      <c r="M504" s="2"/>
    </row>
    <row r="505" spans="1:13" hidden="1">
      <c r="A505" s="127"/>
      <c r="B505" s="114"/>
      <c r="C505" s="75" t="s">
        <v>9</v>
      </c>
      <c r="D505" s="57">
        <v>0</v>
      </c>
      <c r="E505" s="57">
        <v>0</v>
      </c>
      <c r="F505" s="57">
        <v>0</v>
      </c>
      <c r="G505" s="57">
        <v>0</v>
      </c>
      <c r="H505" s="48">
        <v>0</v>
      </c>
      <c r="I505" s="48">
        <v>0</v>
      </c>
      <c r="J505" s="48">
        <v>0</v>
      </c>
      <c r="K505" s="48">
        <v>0</v>
      </c>
      <c r="L505" s="10"/>
      <c r="M505" s="2"/>
    </row>
    <row r="506" spans="1:13" ht="31.5" hidden="1">
      <c r="A506" s="127"/>
      <c r="B506" s="114"/>
      <c r="C506" s="75" t="s">
        <v>202</v>
      </c>
      <c r="D506" s="57">
        <v>0</v>
      </c>
      <c r="E506" s="57">
        <v>0</v>
      </c>
      <c r="F506" s="57">
        <v>0</v>
      </c>
      <c r="G506" s="57">
        <v>0</v>
      </c>
      <c r="H506" s="48">
        <v>0</v>
      </c>
      <c r="I506" s="48">
        <v>0</v>
      </c>
      <c r="J506" s="48">
        <v>0</v>
      </c>
      <c r="K506" s="48">
        <v>0</v>
      </c>
      <c r="L506" s="10"/>
      <c r="M506" s="2"/>
    </row>
    <row r="507" spans="1:13" hidden="1">
      <c r="A507" s="127"/>
      <c r="B507" s="114"/>
      <c r="C507" s="75" t="s">
        <v>219</v>
      </c>
      <c r="D507" s="57">
        <v>0</v>
      </c>
      <c r="E507" s="57" t="s">
        <v>265</v>
      </c>
      <c r="F507" s="57" t="s">
        <v>265</v>
      </c>
      <c r="G507" s="57" t="s">
        <v>265</v>
      </c>
      <c r="H507" s="48">
        <v>0</v>
      </c>
      <c r="I507" s="48">
        <v>0</v>
      </c>
      <c r="J507" s="48" t="s">
        <v>265</v>
      </c>
      <c r="K507" s="48" t="s">
        <v>265</v>
      </c>
      <c r="L507" s="10"/>
      <c r="M507" s="2"/>
    </row>
    <row r="508" spans="1:13" ht="31.5" hidden="1">
      <c r="A508" s="127"/>
      <c r="B508" s="114"/>
      <c r="C508" s="75" t="s">
        <v>220</v>
      </c>
      <c r="D508" s="57">
        <v>0</v>
      </c>
      <c r="E508" s="57" t="s">
        <v>265</v>
      </c>
      <c r="F508" s="57" t="s">
        <v>265</v>
      </c>
      <c r="G508" s="57" t="s">
        <v>265</v>
      </c>
      <c r="H508" s="48">
        <v>0</v>
      </c>
      <c r="I508" s="48">
        <v>0</v>
      </c>
      <c r="J508" s="48" t="s">
        <v>265</v>
      </c>
      <c r="K508" s="48" t="s">
        <v>265</v>
      </c>
      <c r="L508" s="10"/>
      <c r="M508" s="2"/>
    </row>
    <row r="509" spans="1:13">
      <c r="A509" s="127" t="s">
        <v>311</v>
      </c>
      <c r="B509" s="114" t="s">
        <v>197</v>
      </c>
      <c r="C509" s="54" t="s">
        <v>3</v>
      </c>
      <c r="D509" s="48">
        <f>D510+D512+D514+D515</f>
        <v>737844.5</v>
      </c>
      <c r="E509" s="48" t="s">
        <v>265</v>
      </c>
      <c r="F509" s="48" t="s">
        <v>265</v>
      </c>
      <c r="G509" s="48" t="s">
        <v>265</v>
      </c>
      <c r="H509" s="48">
        <f>H510+H512+H514+H515</f>
        <v>41167.599999999999</v>
      </c>
      <c r="I509" s="48">
        <f t="shared" si="102"/>
        <v>5.5794411966206967</v>
      </c>
      <c r="J509" s="48" t="s">
        <v>265</v>
      </c>
      <c r="K509" s="48" t="s">
        <v>265</v>
      </c>
      <c r="L509" s="3"/>
      <c r="M509" s="2"/>
    </row>
    <row r="510" spans="1:13">
      <c r="A510" s="127"/>
      <c r="B510" s="114"/>
      <c r="C510" s="75" t="s">
        <v>4</v>
      </c>
      <c r="D510" s="48">
        <f>SUM(D524+D517+D538+D545+D552+D559+D566+D573+D580+D587+D594+D601+D608+D615+D622+D531)</f>
        <v>282202.7</v>
      </c>
      <c r="E510" s="48">
        <f t="shared" ref="E510:F510" si="103">SUM(E524+E517+E538+E545+E552+E559+E566+E573+E580+E587+E594+E601+E608+E615+E622+E531)</f>
        <v>274718.90000000002</v>
      </c>
      <c r="F510" s="48">
        <f t="shared" si="103"/>
        <v>267160.7</v>
      </c>
      <c r="G510" s="48">
        <f>G524+G531+G538+G545+G559+G622</f>
        <v>25490.3</v>
      </c>
      <c r="H510" s="48">
        <f>H524+H531+H538+H545+H559+H622</f>
        <v>25490.3</v>
      </c>
      <c r="I510" s="48">
        <f t="shared" si="102"/>
        <v>9.0326208785387241</v>
      </c>
      <c r="J510" s="48">
        <f>G510/E510*100</f>
        <v>9.2786845025951976</v>
      </c>
      <c r="K510" s="48">
        <f>G510/F510*100</f>
        <v>9.5411862598054267</v>
      </c>
      <c r="L510" s="3"/>
      <c r="M510" s="2"/>
    </row>
    <row r="511" spans="1:13" ht="31.5">
      <c r="A511" s="127"/>
      <c r="B511" s="114"/>
      <c r="C511" s="75" t="s">
        <v>201</v>
      </c>
      <c r="D511" s="48">
        <f>SUM(D525+D518+D539+D546+D553+D560+D567+D574+D581+D588+D595+D602+D609+D616+D623+D532)</f>
        <v>43047.4</v>
      </c>
      <c r="E511" s="48">
        <f t="shared" ref="E511:F511" si="104">SUM(E525+E518+E539+E546+E553+E560+E567+E574+E581+E588+E595+E602+E609+E616+E623+E532)</f>
        <v>42925.399999999994</v>
      </c>
      <c r="F511" s="48">
        <f t="shared" si="104"/>
        <v>42925.399999999994</v>
      </c>
      <c r="G511" s="48">
        <f>G518+G525+G539+G546+G560+G567+G623+G532</f>
        <v>1937.6</v>
      </c>
      <c r="H511" s="48">
        <f>H518+H525+H539+H546+H560+H567+H623+H532</f>
        <v>1937.6</v>
      </c>
      <c r="I511" s="48">
        <f t="shared" si="102"/>
        <v>4.5010848506530001</v>
      </c>
      <c r="J511" s="48">
        <f>G511/E511*100</f>
        <v>4.5138775643325397</v>
      </c>
      <c r="K511" s="48">
        <f>G511/F511*100</f>
        <v>4.5138775643325397</v>
      </c>
      <c r="L511" s="3"/>
      <c r="M511" s="9"/>
    </row>
    <row r="512" spans="1:13">
      <c r="A512" s="127"/>
      <c r="B512" s="114"/>
      <c r="C512" s="75" t="s">
        <v>9</v>
      </c>
      <c r="D512" s="48">
        <f t="shared" ref="D512:F515" si="105">SUM(D526+D519+D540+D547+D554+D561+D568+D575+D582+D589+D596+D603+D610+D617+D624+D533)</f>
        <v>455641.8</v>
      </c>
      <c r="E512" s="48">
        <f t="shared" si="105"/>
        <v>455641.8</v>
      </c>
      <c r="F512" s="48">
        <f t="shared" si="105"/>
        <v>455641.8</v>
      </c>
      <c r="G512" s="48">
        <f>G519+G526+G540+G547+G561+G568+G624+G533</f>
        <v>15677.3</v>
      </c>
      <c r="H512" s="48">
        <f>H519+H526+H540+H547+H561+H568+H624+H533</f>
        <v>15677.3</v>
      </c>
      <c r="I512" s="48">
        <f t="shared" si="102"/>
        <v>3.4407071519777155</v>
      </c>
      <c r="J512" s="48">
        <f>G512/E512*100</f>
        <v>3.4407071519777155</v>
      </c>
      <c r="K512" s="48">
        <f>G512/F512*100</f>
        <v>3.4407071519777155</v>
      </c>
      <c r="L512" s="3"/>
      <c r="M512" s="2"/>
    </row>
    <row r="513" spans="1:13" ht="31.5">
      <c r="A513" s="127"/>
      <c r="B513" s="114"/>
      <c r="C513" s="75" t="s">
        <v>202</v>
      </c>
      <c r="D513" s="48">
        <f t="shared" si="105"/>
        <v>455641.8</v>
      </c>
      <c r="E513" s="48">
        <f t="shared" si="105"/>
        <v>455641.8</v>
      </c>
      <c r="F513" s="48">
        <f t="shared" si="105"/>
        <v>455641.8</v>
      </c>
      <c r="G513" s="48">
        <f t="shared" ref="G513" si="106">G520+G527+G541+G548+G562+G569+G625</f>
        <v>15677.3</v>
      </c>
      <c r="H513" s="48">
        <f>H520+H527+H541+H548+H562+H569+H625</f>
        <v>15677.3</v>
      </c>
      <c r="I513" s="48">
        <f t="shared" si="102"/>
        <v>3.4407071519777155</v>
      </c>
      <c r="J513" s="48">
        <f>G513/E513*100</f>
        <v>3.4407071519777155</v>
      </c>
      <c r="K513" s="48">
        <f>G513/F513*100</f>
        <v>3.4407071519777155</v>
      </c>
      <c r="L513" s="3"/>
      <c r="M513" s="2"/>
    </row>
    <row r="514" spans="1:13">
      <c r="A514" s="127"/>
      <c r="B514" s="114"/>
      <c r="C514" s="75" t="s">
        <v>219</v>
      </c>
      <c r="D514" s="48">
        <f t="shared" si="105"/>
        <v>0</v>
      </c>
      <c r="E514" s="48" t="s">
        <v>265</v>
      </c>
      <c r="F514" s="48" t="s">
        <v>265</v>
      </c>
      <c r="G514" s="48" t="s">
        <v>265</v>
      </c>
      <c r="H514" s="48">
        <v>0</v>
      </c>
      <c r="I514" s="48">
        <v>0</v>
      </c>
      <c r="J514" s="48" t="s">
        <v>265</v>
      </c>
      <c r="K514" s="48" t="s">
        <v>265</v>
      </c>
      <c r="L514" s="3"/>
      <c r="M514" s="2"/>
    </row>
    <row r="515" spans="1:13" ht="31.5">
      <c r="A515" s="127"/>
      <c r="B515" s="114"/>
      <c r="C515" s="75" t="s">
        <v>220</v>
      </c>
      <c r="D515" s="48">
        <f t="shared" si="105"/>
        <v>0</v>
      </c>
      <c r="E515" s="48" t="s">
        <v>265</v>
      </c>
      <c r="F515" s="48" t="s">
        <v>265</v>
      </c>
      <c r="G515" s="48" t="s">
        <v>265</v>
      </c>
      <c r="H515" s="48">
        <v>0</v>
      </c>
      <c r="I515" s="48">
        <v>0</v>
      </c>
      <c r="J515" s="48" t="s">
        <v>265</v>
      </c>
      <c r="K515" s="48" t="s">
        <v>265</v>
      </c>
      <c r="L515" s="3"/>
      <c r="M515" s="2"/>
    </row>
    <row r="516" spans="1:13" hidden="1">
      <c r="A516" s="127" t="s">
        <v>229</v>
      </c>
      <c r="B516" s="114" t="s">
        <v>228</v>
      </c>
      <c r="C516" s="54" t="s">
        <v>3</v>
      </c>
      <c r="D516" s="48">
        <f>(D517+D519+D521+D522)</f>
        <v>0</v>
      </c>
      <c r="E516" s="48" t="s">
        <v>265</v>
      </c>
      <c r="F516" s="48" t="s">
        <v>265</v>
      </c>
      <c r="G516" s="48">
        <f>(G517+G519)</f>
        <v>0</v>
      </c>
      <c r="H516" s="48">
        <f>(H517+H519+H521+H522)</f>
        <v>0</v>
      </c>
      <c r="I516" s="48">
        <v>0</v>
      </c>
      <c r="J516" s="48">
        <v>0</v>
      </c>
      <c r="K516" s="48">
        <v>0</v>
      </c>
      <c r="L516" s="3"/>
      <c r="M516" s="2"/>
    </row>
    <row r="517" spans="1:13" hidden="1">
      <c r="A517" s="127"/>
      <c r="B517" s="114"/>
      <c r="C517" s="75" t="s">
        <v>4</v>
      </c>
      <c r="D517" s="48">
        <v>0</v>
      </c>
      <c r="E517" s="48">
        <v>0</v>
      </c>
      <c r="F517" s="48">
        <v>0</v>
      </c>
      <c r="G517" s="48">
        <v>0</v>
      </c>
      <c r="H517" s="48">
        <v>0</v>
      </c>
      <c r="I517" s="48">
        <v>0</v>
      </c>
      <c r="J517" s="48">
        <v>0</v>
      </c>
      <c r="K517" s="48">
        <v>0</v>
      </c>
      <c r="L517" s="3"/>
      <c r="M517" s="2"/>
    </row>
    <row r="518" spans="1:13" ht="31.5" hidden="1">
      <c r="A518" s="127"/>
      <c r="B518" s="114"/>
      <c r="C518" s="75" t="s">
        <v>201</v>
      </c>
      <c r="D518" s="48">
        <v>0</v>
      </c>
      <c r="E518" s="48">
        <v>0</v>
      </c>
      <c r="F518" s="48">
        <v>0</v>
      </c>
      <c r="G518" s="48">
        <v>0</v>
      </c>
      <c r="H518" s="48">
        <v>0</v>
      </c>
      <c r="I518" s="48">
        <v>0</v>
      </c>
      <c r="J518" s="48">
        <v>0</v>
      </c>
      <c r="K518" s="48">
        <v>0</v>
      </c>
      <c r="L518" s="3"/>
      <c r="M518" s="2"/>
    </row>
    <row r="519" spans="1:13" hidden="1">
      <c r="A519" s="127"/>
      <c r="B519" s="114"/>
      <c r="C519" s="75" t="s">
        <v>9</v>
      </c>
      <c r="D519" s="48">
        <v>0</v>
      </c>
      <c r="E519" s="48">
        <v>0</v>
      </c>
      <c r="F519" s="48">
        <v>0</v>
      </c>
      <c r="G519" s="48">
        <v>0</v>
      </c>
      <c r="H519" s="48">
        <v>0</v>
      </c>
      <c r="I519" s="48">
        <v>0</v>
      </c>
      <c r="J519" s="48">
        <v>0</v>
      </c>
      <c r="K519" s="48">
        <v>0</v>
      </c>
      <c r="L519" s="3"/>
      <c r="M519" s="2"/>
    </row>
    <row r="520" spans="1:13" ht="31.5" hidden="1">
      <c r="A520" s="127"/>
      <c r="B520" s="114"/>
      <c r="C520" s="75" t="s">
        <v>202</v>
      </c>
      <c r="D520" s="48">
        <v>0</v>
      </c>
      <c r="E520" s="48">
        <v>0</v>
      </c>
      <c r="F520" s="48">
        <v>0</v>
      </c>
      <c r="G520" s="48">
        <v>0</v>
      </c>
      <c r="H520" s="48">
        <v>0</v>
      </c>
      <c r="I520" s="48">
        <v>0</v>
      </c>
      <c r="J520" s="48">
        <v>0</v>
      </c>
      <c r="K520" s="48">
        <v>0</v>
      </c>
      <c r="L520" s="3"/>
      <c r="M520" s="2"/>
    </row>
    <row r="521" spans="1:13" hidden="1">
      <c r="A521" s="127"/>
      <c r="B521" s="114"/>
      <c r="C521" s="75" t="s">
        <v>219</v>
      </c>
      <c r="D521" s="48">
        <v>0</v>
      </c>
      <c r="E521" s="48" t="s">
        <v>265</v>
      </c>
      <c r="F521" s="48" t="s">
        <v>265</v>
      </c>
      <c r="G521" s="48" t="s">
        <v>265</v>
      </c>
      <c r="H521" s="48">
        <v>0</v>
      </c>
      <c r="I521" s="48">
        <v>0</v>
      </c>
      <c r="J521" s="48" t="s">
        <v>265</v>
      </c>
      <c r="K521" s="48" t="s">
        <v>265</v>
      </c>
      <c r="L521" s="3"/>
      <c r="M521" s="2"/>
    </row>
    <row r="522" spans="1:13" ht="31.5" hidden="1">
      <c r="A522" s="127"/>
      <c r="B522" s="114"/>
      <c r="C522" s="75" t="s">
        <v>220</v>
      </c>
      <c r="D522" s="48">
        <v>0</v>
      </c>
      <c r="E522" s="48" t="s">
        <v>265</v>
      </c>
      <c r="F522" s="48" t="s">
        <v>265</v>
      </c>
      <c r="G522" s="48" t="s">
        <v>265</v>
      </c>
      <c r="H522" s="48">
        <v>0</v>
      </c>
      <c r="I522" s="48">
        <v>0</v>
      </c>
      <c r="J522" s="48" t="s">
        <v>265</v>
      </c>
      <c r="K522" s="48" t="s">
        <v>265</v>
      </c>
      <c r="L522" s="3"/>
      <c r="M522" s="2"/>
    </row>
    <row r="523" spans="1:13">
      <c r="A523" s="127" t="s">
        <v>344</v>
      </c>
      <c r="B523" s="114" t="s">
        <v>230</v>
      </c>
      <c r="C523" s="54" t="s">
        <v>3</v>
      </c>
      <c r="D523" s="48">
        <f>D524+D526+D528+D529</f>
        <v>14711.4</v>
      </c>
      <c r="E523" s="48" t="s">
        <v>265</v>
      </c>
      <c r="F523" s="48" t="s">
        <v>265</v>
      </c>
      <c r="G523" s="48" t="s">
        <v>265</v>
      </c>
      <c r="H523" s="48">
        <f>H524+H526+H528+H529</f>
        <v>0</v>
      </c>
      <c r="I523" s="48">
        <f t="shared" si="102"/>
        <v>0</v>
      </c>
      <c r="J523" s="48" t="s">
        <v>265</v>
      </c>
      <c r="K523" s="48" t="s">
        <v>265</v>
      </c>
      <c r="L523" s="3"/>
      <c r="M523" s="2"/>
    </row>
    <row r="524" spans="1:13">
      <c r="A524" s="127"/>
      <c r="B524" s="114"/>
      <c r="C524" s="75" t="s">
        <v>4</v>
      </c>
      <c r="D524" s="48">
        <v>294.10000000000002</v>
      </c>
      <c r="E524" s="48">
        <v>294.2</v>
      </c>
      <c r="F524" s="48">
        <v>294.2</v>
      </c>
      <c r="G524" s="48">
        <v>0</v>
      </c>
      <c r="H524" s="48">
        <v>0</v>
      </c>
      <c r="I524" s="48">
        <f t="shared" si="102"/>
        <v>0</v>
      </c>
      <c r="J524" s="48">
        <f>G524/E524*100</f>
        <v>0</v>
      </c>
      <c r="K524" s="48">
        <f>G524/E524*100</f>
        <v>0</v>
      </c>
      <c r="L524" s="3"/>
      <c r="M524" s="2"/>
    </row>
    <row r="525" spans="1:13" ht="31.5">
      <c r="A525" s="127"/>
      <c r="B525" s="114"/>
      <c r="C525" s="75" t="s">
        <v>201</v>
      </c>
      <c r="D525" s="48">
        <v>294.10000000000002</v>
      </c>
      <c r="E525" s="48">
        <v>294.2</v>
      </c>
      <c r="F525" s="48">
        <v>294.2</v>
      </c>
      <c r="G525" s="48">
        <v>0</v>
      </c>
      <c r="H525" s="48">
        <v>0</v>
      </c>
      <c r="I525" s="48">
        <f t="shared" si="102"/>
        <v>0</v>
      </c>
      <c r="J525" s="48">
        <f>G525/E525*100</f>
        <v>0</v>
      </c>
      <c r="K525" s="48">
        <f>G525/E525*100</f>
        <v>0</v>
      </c>
      <c r="L525" s="3"/>
      <c r="M525" s="2"/>
    </row>
    <row r="526" spans="1:13">
      <c r="A526" s="127"/>
      <c r="B526" s="114"/>
      <c r="C526" s="75" t="s">
        <v>9</v>
      </c>
      <c r="D526" s="48">
        <v>14417.3</v>
      </c>
      <c r="E526" s="48">
        <v>14417.3</v>
      </c>
      <c r="F526" s="48">
        <v>14417.3</v>
      </c>
      <c r="G526" s="48">
        <v>0</v>
      </c>
      <c r="H526" s="48">
        <v>0</v>
      </c>
      <c r="I526" s="48">
        <f t="shared" si="102"/>
        <v>0</v>
      </c>
      <c r="J526" s="48">
        <f>G526/E526*100</f>
        <v>0</v>
      </c>
      <c r="K526" s="48">
        <f>G526/E526*100</f>
        <v>0</v>
      </c>
      <c r="L526" s="3"/>
      <c r="M526" s="2"/>
    </row>
    <row r="527" spans="1:13" ht="31.5">
      <c r="A527" s="127"/>
      <c r="B527" s="114"/>
      <c r="C527" s="75" t="s">
        <v>202</v>
      </c>
      <c r="D527" s="48">
        <v>14417.3</v>
      </c>
      <c r="E527" s="48">
        <v>14417.3</v>
      </c>
      <c r="F527" s="48">
        <v>14417.3</v>
      </c>
      <c r="G527" s="48">
        <v>0</v>
      </c>
      <c r="H527" s="48">
        <v>0</v>
      </c>
      <c r="I527" s="48">
        <f t="shared" si="102"/>
        <v>0</v>
      </c>
      <c r="J527" s="48">
        <f>G527/E527*100</f>
        <v>0</v>
      </c>
      <c r="K527" s="48">
        <f>G527/E527*100</f>
        <v>0</v>
      </c>
      <c r="L527" s="3"/>
      <c r="M527" s="2"/>
    </row>
    <row r="528" spans="1:13">
      <c r="A528" s="127"/>
      <c r="B528" s="177"/>
      <c r="C528" s="75" t="s">
        <v>219</v>
      </c>
      <c r="D528" s="48">
        <v>0</v>
      </c>
      <c r="E528" s="48" t="s">
        <v>265</v>
      </c>
      <c r="F528" s="48" t="s">
        <v>265</v>
      </c>
      <c r="G528" s="48" t="s">
        <v>265</v>
      </c>
      <c r="H528" s="48">
        <v>0</v>
      </c>
      <c r="I528" s="48">
        <v>0</v>
      </c>
      <c r="J528" s="48" t="s">
        <v>265</v>
      </c>
      <c r="K528" s="48" t="s">
        <v>265</v>
      </c>
      <c r="L528" s="3"/>
      <c r="M528" s="2"/>
    </row>
    <row r="529" spans="1:13" ht="29.45" customHeight="1">
      <c r="A529" s="127"/>
      <c r="B529" s="177"/>
      <c r="C529" s="75" t="s">
        <v>220</v>
      </c>
      <c r="D529" s="48">
        <v>0</v>
      </c>
      <c r="E529" s="48" t="s">
        <v>265</v>
      </c>
      <c r="F529" s="48" t="s">
        <v>265</v>
      </c>
      <c r="G529" s="48" t="s">
        <v>265</v>
      </c>
      <c r="H529" s="48">
        <v>0</v>
      </c>
      <c r="I529" s="48">
        <v>0</v>
      </c>
      <c r="J529" s="48" t="s">
        <v>265</v>
      </c>
      <c r="K529" s="48" t="s">
        <v>265</v>
      </c>
      <c r="L529" s="3"/>
      <c r="M529" s="2"/>
    </row>
    <row r="530" spans="1:13" ht="29.45" customHeight="1">
      <c r="A530" s="127" t="s">
        <v>343</v>
      </c>
      <c r="B530" s="114" t="s">
        <v>230</v>
      </c>
      <c r="C530" s="54" t="s">
        <v>3</v>
      </c>
      <c r="D530" s="48">
        <f>D531+D533+D535+D536</f>
        <v>106673.3</v>
      </c>
      <c r="E530" s="48" t="s">
        <v>265</v>
      </c>
      <c r="F530" s="48" t="s">
        <v>265</v>
      </c>
      <c r="G530" s="48" t="s">
        <v>265</v>
      </c>
      <c r="H530" s="48">
        <v>0</v>
      </c>
      <c r="I530" s="48">
        <f>H530/D530*100</f>
        <v>0</v>
      </c>
      <c r="J530" s="48" t="s">
        <v>265</v>
      </c>
      <c r="K530" s="48" t="s">
        <v>265</v>
      </c>
      <c r="L530" s="3"/>
      <c r="M530" s="2"/>
    </row>
    <row r="531" spans="1:13" ht="29.45" customHeight="1">
      <c r="A531" s="127"/>
      <c r="B531" s="114"/>
      <c r="C531" s="75" t="s">
        <v>4</v>
      </c>
      <c r="D531" s="48">
        <v>2132.8000000000002</v>
      </c>
      <c r="E531" s="48">
        <v>2133.5</v>
      </c>
      <c r="F531" s="48">
        <v>2133.5</v>
      </c>
      <c r="G531" s="48">
        <v>0</v>
      </c>
      <c r="H531" s="48">
        <v>0</v>
      </c>
      <c r="I531" s="48">
        <f>H531/D531*100</f>
        <v>0</v>
      </c>
      <c r="J531" s="48">
        <f>G531/E531*100</f>
        <v>0</v>
      </c>
      <c r="K531" s="48">
        <f>G531/F531*100</f>
        <v>0</v>
      </c>
      <c r="L531" s="3"/>
      <c r="M531" s="2"/>
    </row>
    <row r="532" spans="1:13" ht="29.45" customHeight="1">
      <c r="A532" s="127"/>
      <c r="B532" s="114"/>
      <c r="C532" s="75" t="s">
        <v>201</v>
      </c>
      <c r="D532" s="48">
        <v>2132.8000000000002</v>
      </c>
      <c r="E532" s="48">
        <v>2133.5</v>
      </c>
      <c r="F532" s="48">
        <v>2133.5</v>
      </c>
      <c r="G532" s="48">
        <v>0</v>
      </c>
      <c r="H532" s="48">
        <v>0</v>
      </c>
      <c r="I532" s="48">
        <v>0</v>
      </c>
      <c r="J532" s="48">
        <v>0</v>
      </c>
      <c r="K532" s="48">
        <v>0</v>
      </c>
      <c r="L532" s="3"/>
      <c r="M532" s="2"/>
    </row>
    <row r="533" spans="1:13" ht="29.45" customHeight="1">
      <c r="A533" s="127"/>
      <c r="B533" s="114"/>
      <c r="C533" s="75" t="s">
        <v>9</v>
      </c>
      <c r="D533" s="48">
        <v>104540.5</v>
      </c>
      <c r="E533" s="48">
        <v>104540.5</v>
      </c>
      <c r="F533" s="48">
        <v>104540.5</v>
      </c>
      <c r="G533" s="48">
        <v>0</v>
      </c>
      <c r="H533" s="48">
        <v>0</v>
      </c>
      <c r="I533" s="48">
        <v>0</v>
      </c>
      <c r="J533" s="48">
        <v>0</v>
      </c>
      <c r="K533" s="48">
        <v>0</v>
      </c>
      <c r="L533" s="3"/>
      <c r="M533" s="2"/>
    </row>
    <row r="534" spans="1:13" ht="29.45" customHeight="1">
      <c r="A534" s="127"/>
      <c r="B534" s="114"/>
      <c r="C534" s="75" t="s">
        <v>202</v>
      </c>
      <c r="D534" s="48">
        <v>104540.5</v>
      </c>
      <c r="E534" s="48">
        <v>104540.5</v>
      </c>
      <c r="F534" s="48">
        <v>104540.5</v>
      </c>
      <c r="G534" s="48">
        <v>0</v>
      </c>
      <c r="H534" s="48">
        <v>0</v>
      </c>
      <c r="I534" s="48">
        <v>0</v>
      </c>
      <c r="J534" s="48">
        <v>0</v>
      </c>
      <c r="K534" s="48">
        <v>0</v>
      </c>
      <c r="L534" s="3"/>
      <c r="M534" s="2"/>
    </row>
    <row r="535" spans="1:13" ht="29.45" customHeight="1">
      <c r="A535" s="127"/>
      <c r="B535" s="177"/>
      <c r="C535" s="75" t="s">
        <v>219</v>
      </c>
      <c r="D535" s="48">
        <v>0</v>
      </c>
      <c r="E535" s="48" t="s">
        <v>265</v>
      </c>
      <c r="F535" s="48" t="s">
        <v>265</v>
      </c>
      <c r="G535" s="48" t="s">
        <v>265</v>
      </c>
      <c r="H535" s="48">
        <v>0</v>
      </c>
      <c r="I535" s="48">
        <v>0</v>
      </c>
      <c r="J535" s="48" t="s">
        <v>265</v>
      </c>
      <c r="K535" s="48" t="s">
        <v>265</v>
      </c>
      <c r="L535" s="3"/>
      <c r="M535" s="2"/>
    </row>
    <row r="536" spans="1:13" ht="29.45" customHeight="1">
      <c r="A536" s="127"/>
      <c r="B536" s="177"/>
      <c r="C536" s="75" t="s">
        <v>220</v>
      </c>
      <c r="D536" s="48">
        <v>0</v>
      </c>
      <c r="E536" s="48" t="s">
        <v>265</v>
      </c>
      <c r="F536" s="48" t="s">
        <v>265</v>
      </c>
      <c r="G536" s="48" t="s">
        <v>265</v>
      </c>
      <c r="H536" s="48">
        <v>0</v>
      </c>
      <c r="I536" s="48">
        <v>0</v>
      </c>
      <c r="J536" s="48" t="s">
        <v>265</v>
      </c>
      <c r="K536" s="48" t="s">
        <v>265</v>
      </c>
      <c r="L536" s="3"/>
      <c r="M536" s="2"/>
    </row>
    <row r="537" spans="1:13">
      <c r="A537" s="127" t="s">
        <v>342</v>
      </c>
      <c r="B537" s="114" t="s">
        <v>230</v>
      </c>
      <c r="C537" s="54" t="s">
        <v>3</v>
      </c>
      <c r="D537" s="48">
        <f>(D538+D540+D542+D543)</f>
        <v>181511.6</v>
      </c>
      <c r="E537" s="48" t="s">
        <v>265</v>
      </c>
      <c r="F537" s="48" t="s">
        <v>265</v>
      </c>
      <c r="G537" s="48" t="s">
        <v>265</v>
      </c>
      <c r="H537" s="48">
        <f>(H538+H540+H542+H543)</f>
        <v>23552.7</v>
      </c>
      <c r="I537" s="48">
        <f t="shared" ref="I537:I600" si="107">H537/D537*100</f>
        <v>12.975864903400113</v>
      </c>
      <c r="J537" s="48" t="s">
        <v>265</v>
      </c>
      <c r="K537" s="48" t="s">
        <v>265</v>
      </c>
      <c r="L537" s="3"/>
      <c r="M537" s="2"/>
    </row>
    <row r="538" spans="1:13">
      <c r="A538" s="127"/>
      <c r="B538" s="114"/>
      <c r="C538" s="75" t="s">
        <v>4</v>
      </c>
      <c r="D538" s="48">
        <v>181511.6</v>
      </c>
      <c r="E538" s="48">
        <v>181511.6</v>
      </c>
      <c r="F538" s="48">
        <v>178515.6</v>
      </c>
      <c r="G538" s="48">
        <v>23552.7</v>
      </c>
      <c r="H538" s="48">
        <v>23552.7</v>
      </c>
      <c r="I538" s="48">
        <f t="shared" si="107"/>
        <v>12.975864903400113</v>
      </c>
      <c r="J538" s="48">
        <f t="shared" ref="J538:J559" si="108">G538/E538*100</f>
        <v>12.975864903400113</v>
      </c>
      <c r="K538" s="48">
        <f t="shared" ref="K538:K559" si="109">G538/F538*100</f>
        <v>13.19363685862748</v>
      </c>
      <c r="L538" s="3"/>
      <c r="M538" s="2"/>
    </row>
    <row r="539" spans="1:13" ht="31.5">
      <c r="A539" s="127"/>
      <c r="B539" s="114"/>
      <c r="C539" s="75" t="s">
        <v>201</v>
      </c>
      <c r="D539" s="48">
        <v>0</v>
      </c>
      <c r="E539" s="48">
        <v>0</v>
      </c>
      <c r="F539" s="48">
        <v>0</v>
      </c>
      <c r="G539" s="48">
        <v>0</v>
      </c>
      <c r="H539" s="48">
        <v>0</v>
      </c>
      <c r="I539" s="48">
        <v>0</v>
      </c>
      <c r="J539" s="48">
        <v>0</v>
      </c>
      <c r="K539" s="48">
        <v>0</v>
      </c>
      <c r="L539" s="3"/>
      <c r="M539" s="2"/>
    </row>
    <row r="540" spans="1:13">
      <c r="A540" s="127"/>
      <c r="B540" s="114"/>
      <c r="C540" s="75" t="s">
        <v>9</v>
      </c>
      <c r="D540" s="48">
        <v>0</v>
      </c>
      <c r="E540" s="48">
        <v>0</v>
      </c>
      <c r="F540" s="48">
        <v>0</v>
      </c>
      <c r="G540" s="48">
        <v>0</v>
      </c>
      <c r="H540" s="48">
        <v>0</v>
      </c>
      <c r="I540" s="48">
        <v>0</v>
      </c>
      <c r="J540" s="48">
        <v>0</v>
      </c>
      <c r="K540" s="48">
        <v>0</v>
      </c>
      <c r="L540" s="3"/>
      <c r="M540" s="2"/>
    </row>
    <row r="541" spans="1:13" ht="31.5">
      <c r="A541" s="127"/>
      <c r="B541" s="114"/>
      <c r="C541" s="75" t="s">
        <v>202</v>
      </c>
      <c r="D541" s="48">
        <v>0</v>
      </c>
      <c r="E541" s="48">
        <v>0</v>
      </c>
      <c r="F541" s="48">
        <v>0</v>
      </c>
      <c r="G541" s="48">
        <v>0</v>
      </c>
      <c r="H541" s="48">
        <v>0</v>
      </c>
      <c r="I541" s="48">
        <v>0</v>
      </c>
      <c r="J541" s="48">
        <v>0</v>
      </c>
      <c r="K541" s="48">
        <v>0</v>
      </c>
      <c r="L541" s="3"/>
      <c r="M541" s="2"/>
    </row>
    <row r="542" spans="1:13">
      <c r="A542" s="132"/>
      <c r="B542" s="177"/>
      <c r="C542" s="75" t="s">
        <v>219</v>
      </c>
      <c r="D542" s="48">
        <v>0</v>
      </c>
      <c r="E542" s="48" t="s">
        <v>265</v>
      </c>
      <c r="F542" s="48" t="s">
        <v>265</v>
      </c>
      <c r="G542" s="48" t="s">
        <v>265</v>
      </c>
      <c r="H542" s="48">
        <v>0</v>
      </c>
      <c r="I542" s="48">
        <v>0</v>
      </c>
      <c r="J542" s="48" t="s">
        <v>265</v>
      </c>
      <c r="K542" s="48" t="s">
        <v>265</v>
      </c>
      <c r="L542" s="3"/>
      <c r="M542" s="2"/>
    </row>
    <row r="543" spans="1:13" ht="31.5">
      <c r="A543" s="132"/>
      <c r="B543" s="177"/>
      <c r="C543" s="75" t="s">
        <v>220</v>
      </c>
      <c r="D543" s="48">
        <v>0</v>
      </c>
      <c r="E543" s="48" t="s">
        <v>265</v>
      </c>
      <c r="F543" s="48" t="s">
        <v>265</v>
      </c>
      <c r="G543" s="48" t="s">
        <v>265</v>
      </c>
      <c r="H543" s="48">
        <v>0</v>
      </c>
      <c r="I543" s="48">
        <v>0</v>
      </c>
      <c r="J543" s="48" t="s">
        <v>265</v>
      </c>
      <c r="K543" s="48" t="s">
        <v>265</v>
      </c>
      <c r="L543" s="3"/>
      <c r="M543" s="2"/>
    </row>
    <row r="544" spans="1:13">
      <c r="A544" s="127" t="s">
        <v>341</v>
      </c>
      <c r="B544" s="114" t="s">
        <v>231</v>
      </c>
      <c r="C544" s="54" t="s">
        <v>3</v>
      </c>
      <c r="D544" s="48">
        <f>(D545+D547+D549+D550)</f>
        <v>42920.1</v>
      </c>
      <c r="E544" s="48" t="s">
        <v>265</v>
      </c>
      <c r="F544" s="48" t="s">
        <v>265</v>
      </c>
      <c r="G544" s="48" t="s">
        <v>265</v>
      </c>
      <c r="H544" s="48">
        <f>H545+H547+H549+H550</f>
        <v>0</v>
      </c>
      <c r="I544" s="48">
        <f t="shared" si="107"/>
        <v>0</v>
      </c>
      <c r="J544" s="48" t="s">
        <v>265</v>
      </c>
      <c r="K544" s="48" t="s">
        <v>265</v>
      </c>
      <c r="L544" s="3"/>
      <c r="M544" s="2"/>
    </row>
    <row r="545" spans="1:13">
      <c r="A545" s="127"/>
      <c r="B545" s="114"/>
      <c r="C545" s="75" t="s">
        <v>4</v>
      </c>
      <c r="D545" s="48">
        <v>42920.1</v>
      </c>
      <c r="E545" s="48">
        <v>42920.1</v>
      </c>
      <c r="F545" s="48">
        <v>38628.1</v>
      </c>
      <c r="G545" s="48">
        <v>0</v>
      </c>
      <c r="H545" s="48">
        <v>0</v>
      </c>
      <c r="I545" s="48">
        <f t="shared" si="107"/>
        <v>0</v>
      </c>
      <c r="J545" s="48">
        <f t="shared" si="108"/>
        <v>0</v>
      </c>
      <c r="K545" s="48">
        <f t="shared" si="109"/>
        <v>0</v>
      </c>
      <c r="L545" s="3"/>
      <c r="M545" s="2"/>
    </row>
    <row r="546" spans="1:13" ht="31.5">
      <c r="A546" s="127"/>
      <c r="B546" s="114"/>
      <c r="C546" s="75" t="s">
        <v>201</v>
      </c>
      <c r="D546" s="48">
        <v>0</v>
      </c>
      <c r="E546" s="48">
        <v>0</v>
      </c>
      <c r="F546" s="48">
        <v>0</v>
      </c>
      <c r="G546" s="48">
        <v>0</v>
      </c>
      <c r="H546" s="48">
        <v>0</v>
      </c>
      <c r="I546" s="48">
        <v>0</v>
      </c>
      <c r="J546" s="48">
        <v>0</v>
      </c>
      <c r="K546" s="48">
        <v>0</v>
      </c>
      <c r="L546" s="3"/>
      <c r="M546" s="2"/>
    </row>
    <row r="547" spans="1:13">
      <c r="A547" s="127"/>
      <c r="B547" s="114"/>
      <c r="C547" s="75" t="s">
        <v>9</v>
      </c>
      <c r="D547" s="48">
        <v>0</v>
      </c>
      <c r="E547" s="48">
        <v>0</v>
      </c>
      <c r="F547" s="48">
        <v>0</v>
      </c>
      <c r="G547" s="48">
        <v>0</v>
      </c>
      <c r="H547" s="48">
        <v>0</v>
      </c>
      <c r="I547" s="48">
        <v>0</v>
      </c>
      <c r="J547" s="48">
        <v>0</v>
      </c>
      <c r="K547" s="48">
        <v>0</v>
      </c>
      <c r="L547" s="3"/>
      <c r="M547" s="2"/>
    </row>
    <row r="548" spans="1:13" ht="31.5">
      <c r="A548" s="127"/>
      <c r="B548" s="114"/>
      <c r="C548" s="75" t="s">
        <v>202</v>
      </c>
      <c r="D548" s="48">
        <v>0</v>
      </c>
      <c r="E548" s="48">
        <v>0</v>
      </c>
      <c r="F548" s="48">
        <v>0</v>
      </c>
      <c r="G548" s="48">
        <v>0</v>
      </c>
      <c r="H548" s="48">
        <v>0</v>
      </c>
      <c r="I548" s="48">
        <v>0</v>
      </c>
      <c r="J548" s="48">
        <v>0</v>
      </c>
      <c r="K548" s="48">
        <v>0</v>
      </c>
      <c r="L548" s="3"/>
      <c r="M548" s="2"/>
    </row>
    <row r="549" spans="1:13">
      <c r="A549" s="127"/>
      <c r="B549" s="114"/>
      <c r="C549" s="75" t="s">
        <v>219</v>
      </c>
      <c r="D549" s="48">
        <v>0</v>
      </c>
      <c r="E549" s="48" t="s">
        <v>265</v>
      </c>
      <c r="F549" s="48" t="s">
        <v>265</v>
      </c>
      <c r="G549" s="48" t="s">
        <v>265</v>
      </c>
      <c r="H549" s="48">
        <v>0</v>
      </c>
      <c r="I549" s="48">
        <v>0</v>
      </c>
      <c r="J549" s="48" t="s">
        <v>265</v>
      </c>
      <c r="K549" s="48" t="s">
        <v>265</v>
      </c>
      <c r="L549" s="3"/>
      <c r="M549" s="2"/>
    </row>
    <row r="550" spans="1:13" ht="31.5">
      <c r="A550" s="127"/>
      <c r="B550" s="114"/>
      <c r="C550" s="75" t="s">
        <v>220</v>
      </c>
      <c r="D550" s="48">
        <v>0</v>
      </c>
      <c r="E550" s="48" t="s">
        <v>265</v>
      </c>
      <c r="F550" s="48" t="s">
        <v>265</v>
      </c>
      <c r="G550" s="48" t="s">
        <v>265</v>
      </c>
      <c r="H550" s="48">
        <v>0</v>
      </c>
      <c r="I550" s="48">
        <v>0</v>
      </c>
      <c r="J550" s="48" t="s">
        <v>265</v>
      </c>
      <c r="K550" s="48" t="s">
        <v>265</v>
      </c>
      <c r="L550" s="3"/>
      <c r="M550" s="2"/>
    </row>
    <row r="551" spans="1:13">
      <c r="A551" s="127" t="s">
        <v>340</v>
      </c>
      <c r="B551" s="114" t="s">
        <v>228</v>
      </c>
      <c r="C551" s="54" t="s">
        <v>3</v>
      </c>
      <c r="D551" s="48">
        <f>(D552+D554+D556+D557)</f>
        <v>11025</v>
      </c>
      <c r="E551" s="48">
        <f>(E552+E554)</f>
        <v>11025</v>
      </c>
      <c r="F551" s="48">
        <f>(F552+F554)</f>
        <v>11025</v>
      </c>
      <c r="G551" s="48">
        <f>(G552+G554)</f>
        <v>0</v>
      </c>
      <c r="H551" s="48">
        <f>(H552+H554+H556+H557)</f>
        <v>0</v>
      </c>
      <c r="I551" s="48">
        <v>0</v>
      </c>
      <c r="J551" s="48">
        <v>0</v>
      </c>
      <c r="K551" s="48">
        <v>0</v>
      </c>
      <c r="L551" s="3"/>
      <c r="M551" s="2"/>
    </row>
    <row r="552" spans="1:13">
      <c r="A552" s="127"/>
      <c r="B552" s="114"/>
      <c r="C552" s="75" t="s">
        <v>4</v>
      </c>
      <c r="D552" s="48">
        <v>220.5</v>
      </c>
      <c r="E552" s="48">
        <v>220.5</v>
      </c>
      <c r="F552" s="48">
        <v>220.5</v>
      </c>
      <c r="G552" s="48"/>
      <c r="H552" s="48"/>
      <c r="I552" s="48">
        <v>0</v>
      </c>
      <c r="J552" s="48">
        <v>0</v>
      </c>
      <c r="K552" s="48">
        <v>0</v>
      </c>
      <c r="L552" s="3"/>
      <c r="M552" s="2"/>
    </row>
    <row r="553" spans="1:13" ht="31.5">
      <c r="A553" s="127"/>
      <c r="B553" s="114"/>
      <c r="C553" s="75" t="s">
        <v>201</v>
      </c>
      <c r="D553" s="48">
        <v>220.5</v>
      </c>
      <c r="E553" s="48">
        <v>220.5</v>
      </c>
      <c r="F553" s="48">
        <v>220.5</v>
      </c>
      <c r="G553" s="48">
        <v>0</v>
      </c>
      <c r="H553" s="48">
        <v>0</v>
      </c>
      <c r="I553" s="48">
        <v>0</v>
      </c>
      <c r="J553" s="48">
        <v>0</v>
      </c>
      <c r="K553" s="48">
        <v>0</v>
      </c>
      <c r="L553" s="3"/>
      <c r="M553" s="2"/>
    </row>
    <row r="554" spans="1:13">
      <c r="A554" s="127"/>
      <c r="B554" s="114"/>
      <c r="C554" s="75" t="s">
        <v>9</v>
      </c>
      <c r="D554" s="48">
        <v>10804.5</v>
      </c>
      <c r="E554" s="48">
        <v>10804.5</v>
      </c>
      <c r="F554" s="48">
        <v>10804.5</v>
      </c>
      <c r="G554" s="48">
        <v>0</v>
      </c>
      <c r="H554" s="48">
        <v>0</v>
      </c>
      <c r="I554" s="48">
        <v>0</v>
      </c>
      <c r="J554" s="48">
        <v>0</v>
      </c>
      <c r="K554" s="48">
        <v>0</v>
      </c>
      <c r="L554" s="3"/>
      <c r="M554" s="2"/>
    </row>
    <row r="555" spans="1:13" ht="31.5">
      <c r="A555" s="127"/>
      <c r="B555" s="114"/>
      <c r="C555" s="75" t="s">
        <v>202</v>
      </c>
      <c r="D555" s="48">
        <v>10804.5</v>
      </c>
      <c r="E555" s="48">
        <v>10804.5</v>
      </c>
      <c r="F555" s="48">
        <v>10804.5</v>
      </c>
      <c r="G555" s="48">
        <v>0</v>
      </c>
      <c r="H555" s="48">
        <v>0</v>
      </c>
      <c r="I555" s="48">
        <v>0</v>
      </c>
      <c r="J555" s="48">
        <v>0</v>
      </c>
      <c r="K555" s="48">
        <v>0</v>
      </c>
      <c r="L555" s="3"/>
      <c r="M555" s="2"/>
    </row>
    <row r="556" spans="1:13">
      <c r="A556" s="127"/>
      <c r="B556" s="114"/>
      <c r="C556" s="75" t="s">
        <v>219</v>
      </c>
      <c r="D556" s="48">
        <v>0</v>
      </c>
      <c r="E556" s="48" t="s">
        <v>265</v>
      </c>
      <c r="F556" s="48" t="s">
        <v>265</v>
      </c>
      <c r="G556" s="48" t="s">
        <v>265</v>
      </c>
      <c r="H556" s="48">
        <v>0</v>
      </c>
      <c r="I556" s="48">
        <v>0</v>
      </c>
      <c r="J556" s="48" t="s">
        <v>265</v>
      </c>
      <c r="K556" s="48" t="s">
        <v>265</v>
      </c>
      <c r="L556" s="3"/>
      <c r="M556" s="2"/>
    </row>
    <row r="557" spans="1:13" ht="31.5">
      <c r="A557" s="127"/>
      <c r="B557" s="114"/>
      <c r="C557" s="75" t="s">
        <v>220</v>
      </c>
      <c r="D557" s="48">
        <v>0</v>
      </c>
      <c r="E557" s="48" t="s">
        <v>265</v>
      </c>
      <c r="F557" s="48" t="s">
        <v>265</v>
      </c>
      <c r="G557" s="48" t="s">
        <v>265</v>
      </c>
      <c r="H557" s="48">
        <v>0</v>
      </c>
      <c r="I557" s="48">
        <v>0</v>
      </c>
      <c r="J557" s="48" t="s">
        <v>265</v>
      </c>
      <c r="K557" s="48" t="s">
        <v>265</v>
      </c>
      <c r="L557" s="3"/>
      <c r="M557" s="2"/>
    </row>
    <row r="558" spans="1:13">
      <c r="A558" s="127" t="s">
        <v>339</v>
      </c>
      <c r="B558" s="114" t="s">
        <v>228</v>
      </c>
      <c r="C558" s="54" t="s">
        <v>3</v>
      </c>
      <c r="D558" s="48">
        <f>(D559+D561+D563+D564)</f>
        <v>14723.6</v>
      </c>
      <c r="E558" s="48" t="s">
        <v>265</v>
      </c>
      <c r="F558" s="48" t="s">
        <v>265</v>
      </c>
      <c r="G558" s="48" t="s">
        <v>265</v>
      </c>
      <c r="H558" s="48">
        <f>H559+H561+H563+H564</f>
        <v>0</v>
      </c>
      <c r="I558" s="48">
        <f t="shared" si="107"/>
        <v>0</v>
      </c>
      <c r="J558" s="48" t="s">
        <v>265</v>
      </c>
      <c r="K558" s="48" t="s">
        <v>265</v>
      </c>
      <c r="L558" s="3"/>
      <c r="M558" s="2"/>
    </row>
    <row r="559" spans="1:13">
      <c r="A559" s="127"/>
      <c r="B559" s="114"/>
      <c r="C559" s="75" t="s">
        <v>4</v>
      </c>
      <c r="D559" s="48">
        <v>14723.6</v>
      </c>
      <c r="E559" s="48">
        <v>7361.8</v>
      </c>
      <c r="F559" s="48">
        <v>7091.6</v>
      </c>
      <c r="G559" s="48">
        <v>0</v>
      </c>
      <c r="H559" s="48">
        <v>0</v>
      </c>
      <c r="I559" s="48">
        <f t="shared" si="107"/>
        <v>0</v>
      </c>
      <c r="J559" s="48">
        <f t="shared" si="108"/>
        <v>0</v>
      </c>
      <c r="K559" s="48">
        <f t="shared" si="109"/>
        <v>0</v>
      </c>
      <c r="L559" s="3"/>
      <c r="M559" s="2"/>
    </row>
    <row r="560" spans="1:13" ht="31.5">
      <c r="A560" s="127"/>
      <c r="B560" s="114"/>
      <c r="C560" s="75" t="s">
        <v>201</v>
      </c>
      <c r="D560" s="48">
        <v>0</v>
      </c>
      <c r="E560" s="48">
        <v>0</v>
      </c>
      <c r="F560" s="48">
        <v>0</v>
      </c>
      <c r="G560" s="48">
        <v>0</v>
      </c>
      <c r="H560" s="48">
        <v>0</v>
      </c>
      <c r="I560" s="48">
        <v>0</v>
      </c>
      <c r="J560" s="48">
        <v>0</v>
      </c>
      <c r="K560" s="48">
        <v>0</v>
      </c>
      <c r="L560" s="3"/>
      <c r="M560" s="2"/>
    </row>
    <row r="561" spans="1:13">
      <c r="A561" s="127"/>
      <c r="B561" s="114"/>
      <c r="C561" s="75" t="s">
        <v>9</v>
      </c>
      <c r="D561" s="48">
        <v>0</v>
      </c>
      <c r="E561" s="48">
        <v>0</v>
      </c>
      <c r="F561" s="48">
        <v>0</v>
      </c>
      <c r="G561" s="48">
        <v>0</v>
      </c>
      <c r="H561" s="48">
        <v>0</v>
      </c>
      <c r="I561" s="48">
        <v>0</v>
      </c>
      <c r="J561" s="48">
        <v>0</v>
      </c>
      <c r="K561" s="48">
        <v>0</v>
      </c>
      <c r="L561" s="3"/>
      <c r="M561" s="2"/>
    </row>
    <row r="562" spans="1:13" ht="31.5">
      <c r="A562" s="127"/>
      <c r="B562" s="114"/>
      <c r="C562" s="75" t="s">
        <v>202</v>
      </c>
      <c r="D562" s="48">
        <v>0</v>
      </c>
      <c r="E562" s="48">
        <v>0</v>
      </c>
      <c r="F562" s="48">
        <v>0</v>
      </c>
      <c r="G562" s="48">
        <v>0</v>
      </c>
      <c r="H562" s="48">
        <v>0</v>
      </c>
      <c r="I562" s="48">
        <v>0</v>
      </c>
      <c r="J562" s="48">
        <v>0</v>
      </c>
      <c r="K562" s="48">
        <v>0</v>
      </c>
      <c r="L562" s="3"/>
      <c r="M562" s="2"/>
    </row>
    <row r="563" spans="1:13">
      <c r="A563" s="127"/>
      <c r="B563" s="114"/>
      <c r="C563" s="75" t="s">
        <v>219</v>
      </c>
      <c r="D563" s="48">
        <v>0</v>
      </c>
      <c r="E563" s="48" t="s">
        <v>265</v>
      </c>
      <c r="F563" s="48" t="s">
        <v>265</v>
      </c>
      <c r="G563" s="48" t="s">
        <v>265</v>
      </c>
      <c r="H563" s="48">
        <v>0</v>
      </c>
      <c r="I563" s="48">
        <v>0</v>
      </c>
      <c r="J563" s="48" t="s">
        <v>265</v>
      </c>
      <c r="K563" s="48" t="s">
        <v>265</v>
      </c>
      <c r="L563" s="3"/>
      <c r="M563" s="2"/>
    </row>
    <row r="564" spans="1:13" ht="31.5">
      <c r="A564" s="127"/>
      <c r="B564" s="114"/>
      <c r="C564" s="75" t="s">
        <v>220</v>
      </c>
      <c r="D564" s="48">
        <v>0</v>
      </c>
      <c r="E564" s="48" t="s">
        <v>265</v>
      </c>
      <c r="F564" s="48" t="s">
        <v>265</v>
      </c>
      <c r="G564" s="48" t="s">
        <v>265</v>
      </c>
      <c r="H564" s="48">
        <v>0</v>
      </c>
      <c r="I564" s="48">
        <v>0</v>
      </c>
      <c r="J564" s="48" t="s">
        <v>265</v>
      </c>
      <c r="K564" s="48" t="s">
        <v>265</v>
      </c>
      <c r="L564" s="3"/>
      <c r="M564" s="2"/>
    </row>
    <row r="565" spans="1:13" hidden="1">
      <c r="A565" s="127" t="s">
        <v>232</v>
      </c>
      <c r="B565" s="114" t="s">
        <v>228</v>
      </c>
      <c r="C565" s="54" t="s">
        <v>3</v>
      </c>
      <c r="D565" s="48">
        <f>(D566+D568+D570+D571)</f>
        <v>0</v>
      </c>
      <c r="E565" s="48" t="s">
        <v>265</v>
      </c>
      <c r="F565" s="48" t="s">
        <v>265</v>
      </c>
      <c r="G565" s="48" t="s">
        <v>265</v>
      </c>
      <c r="H565" s="48">
        <v>0</v>
      </c>
      <c r="I565" s="48">
        <v>0</v>
      </c>
      <c r="J565" s="48" t="s">
        <v>265</v>
      </c>
      <c r="K565" s="48" t="s">
        <v>265</v>
      </c>
      <c r="L565" s="3"/>
      <c r="M565" s="2"/>
    </row>
    <row r="566" spans="1:13" hidden="1">
      <c r="A566" s="127"/>
      <c r="B566" s="114"/>
      <c r="C566" s="75" t="s">
        <v>4</v>
      </c>
      <c r="D566" s="48">
        <v>0</v>
      </c>
      <c r="E566" s="48">
        <v>0</v>
      </c>
      <c r="F566" s="48">
        <v>0</v>
      </c>
      <c r="G566" s="48">
        <v>0</v>
      </c>
      <c r="H566" s="48">
        <v>0</v>
      </c>
      <c r="I566" s="48">
        <v>0</v>
      </c>
      <c r="J566" s="48">
        <v>0</v>
      </c>
      <c r="K566" s="48">
        <v>0</v>
      </c>
      <c r="L566" s="3"/>
      <c r="M566" s="2"/>
    </row>
    <row r="567" spans="1:13" ht="31.5" hidden="1">
      <c r="A567" s="127"/>
      <c r="B567" s="114"/>
      <c r="C567" s="75" t="s">
        <v>201</v>
      </c>
      <c r="D567" s="48">
        <v>0</v>
      </c>
      <c r="E567" s="48">
        <v>0</v>
      </c>
      <c r="F567" s="48">
        <v>0</v>
      </c>
      <c r="G567" s="48">
        <v>0</v>
      </c>
      <c r="H567" s="48">
        <v>0</v>
      </c>
      <c r="I567" s="48">
        <v>0</v>
      </c>
      <c r="J567" s="48">
        <v>0</v>
      </c>
      <c r="K567" s="48">
        <v>0</v>
      </c>
      <c r="L567" s="3"/>
      <c r="M567" s="2"/>
    </row>
    <row r="568" spans="1:13" hidden="1">
      <c r="A568" s="127"/>
      <c r="B568" s="114"/>
      <c r="C568" s="75" t="s">
        <v>9</v>
      </c>
      <c r="D568" s="48">
        <v>0</v>
      </c>
      <c r="E568" s="48">
        <v>0</v>
      </c>
      <c r="F568" s="48">
        <v>0</v>
      </c>
      <c r="G568" s="48">
        <v>0</v>
      </c>
      <c r="H568" s="48">
        <v>0</v>
      </c>
      <c r="I568" s="48">
        <v>0</v>
      </c>
      <c r="J568" s="48">
        <v>0</v>
      </c>
      <c r="K568" s="48">
        <v>0</v>
      </c>
      <c r="L568" s="3"/>
      <c r="M568" s="2"/>
    </row>
    <row r="569" spans="1:13" ht="31.5" hidden="1">
      <c r="A569" s="127"/>
      <c r="B569" s="114"/>
      <c r="C569" s="75" t="s">
        <v>202</v>
      </c>
      <c r="D569" s="48">
        <v>0</v>
      </c>
      <c r="E569" s="48">
        <v>0</v>
      </c>
      <c r="F569" s="48">
        <v>0</v>
      </c>
      <c r="G569" s="48">
        <v>0</v>
      </c>
      <c r="H569" s="48">
        <v>0</v>
      </c>
      <c r="I569" s="48">
        <v>0</v>
      </c>
      <c r="J569" s="48">
        <v>0</v>
      </c>
      <c r="K569" s="48">
        <v>0</v>
      </c>
      <c r="L569" s="3"/>
      <c r="M569" s="2"/>
    </row>
    <row r="570" spans="1:13" hidden="1">
      <c r="A570" s="127"/>
      <c r="B570" s="114"/>
      <c r="C570" s="75" t="s">
        <v>219</v>
      </c>
      <c r="D570" s="48">
        <v>0</v>
      </c>
      <c r="E570" s="48" t="s">
        <v>265</v>
      </c>
      <c r="F570" s="48" t="s">
        <v>265</v>
      </c>
      <c r="G570" s="48" t="s">
        <v>265</v>
      </c>
      <c r="H570" s="48">
        <v>0</v>
      </c>
      <c r="I570" s="48">
        <v>0</v>
      </c>
      <c r="J570" s="48" t="s">
        <v>265</v>
      </c>
      <c r="K570" s="48" t="s">
        <v>265</v>
      </c>
      <c r="L570" s="3"/>
      <c r="M570" s="2"/>
    </row>
    <row r="571" spans="1:13" ht="31.5" hidden="1">
      <c r="A571" s="127"/>
      <c r="B571" s="114"/>
      <c r="C571" s="75" t="s">
        <v>220</v>
      </c>
      <c r="D571" s="48">
        <v>0</v>
      </c>
      <c r="E571" s="48" t="s">
        <v>265</v>
      </c>
      <c r="F571" s="48" t="s">
        <v>265</v>
      </c>
      <c r="G571" s="48" t="s">
        <v>265</v>
      </c>
      <c r="H571" s="48">
        <v>0</v>
      </c>
      <c r="I571" s="48">
        <v>0</v>
      </c>
      <c r="J571" s="48" t="s">
        <v>265</v>
      </c>
      <c r="K571" s="48" t="s">
        <v>265</v>
      </c>
      <c r="L571" s="3"/>
      <c r="M571" s="2"/>
    </row>
    <row r="572" spans="1:13" hidden="1">
      <c r="A572" s="127" t="s">
        <v>233</v>
      </c>
      <c r="B572" s="114" t="s">
        <v>228</v>
      </c>
      <c r="C572" s="54" t="s">
        <v>3</v>
      </c>
      <c r="D572" s="48">
        <f>(D573+D575+D577+D578)</f>
        <v>0</v>
      </c>
      <c r="E572" s="48">
        <f>(E573+E575)</f>
        <v>0</v>
      </c>
      <c r="F572" s="48">
        <f>(F573+F575)</f>
        <v>0</v>
      </c>
      <c r="G572" s="48">
        <f>(G573+G575)</f>
        <v>0</v>
      </c>
      <c r="H572" s="48">
        <f>(H573+H575+H577+H578)</f>
        <v>0</v>
      </c>
      <c r="I572" s="48" t="e">
        <f t="shared" si="107"/>
        <v>#DIV/0!</v>
      </c>
      <c r="J572" s="48">
        <v>0</v>
      </c>
      <c r="K572" s="48">
        <v>0</v>
      </c>
      <c r="L572" s="3"/>
      <c r="M572" s="2"/>
    </row>
    <row r="573" spans="1:13" hidden="1">
      <c r="A573" s="127"/>
      <c r="B573" s="114"/>
      <c r="C573" s="75" t="s">
        <v>4</v>
      </c>
      <c r="D573" s="48">
        <v>0</v>
      </c>
      <c r="E573" s="48">
        <v>0</v>
      </c>
      <c r="F573" s="48">
        <v>0</v>
      </c>
      <c r="G573" s="48">
        <v>0</v>
      </c>
      <c r="H573" s="48">
        <v>0</v>
      </c>
      <c r="I573" s="48" t="e">
        <f t="shared" si="107"/>
        <v>#DIV/0!</v>
      </c>
      <c r="J573" s="48">
        <v>0</v>
      </c>
      <c r="K573" s="48">
        <v>0</v>
      </c>
      <c r="L573" s="3"/>
      <c r="M573" s="2"/>
    </row>
    <row r="574" spans="1:13" ht="31.5" hidden="1">
      <c r="A574" s="127"/>
      <c r="B574" s="114"/>
      <c r="C574" s="75" t="s">
        <v>201</v>
      </c>
      <c r="D574" s="48">
        <v>0</v>
      </c>
      <c r="E574" s="48">
        <v>0</v>
      </c>
      <c r="F574" s="48">
        <v>0</v>
      </c>
      <c r="G574" s="48">
        <v>0</v>
      </c>
      <c r="H574" s="48">
        <v>0</v>
      </c>
      <c r="I574" s="48" t="e">
        <f t="shared" si="107"/>
        <v>#DIV/0!</v>
      </c>
      <c r="J574" s="48">
        <v>0</v>
      </c>
      <c r="K574" s="48">
        <v>0</v>
      </c>
      <c r="L574" s="3"/>
      <c r="M574" s="2"/>
    </row>
    <row r="575" spans="1:13" hidden="1">
      <c r="A575" s="127"/>
      <c r="B575" s="114"/>
      <c r="C575" s="75" t="s">
        <v>9</v>
      </c>
      <c r="D575" s="48">
        <v>0</v>
      </c>
      <c r="E575" s="48">
        <v>0</v>
      </c>
      <c r="F575" s="48">
        <v>0</v>
      </c>
      <c r="G575" s="48">
        <v>0</v>
      </c>
      <c r="H575" s="48">
        <v>0</v>
      </c>
      <c r="I575" s="48" t="e">
        <f t="shared" si="107"/>
        <v>#DIV/0!</v>
      </c>
      <c r="J575" s="48">
        <v>0</v>
      </c>
      <c r="K575" s="48">
        <v>0</v>
      </c>
      <c r="L575" s="3"/>
      <c r="M575" s="2"/>
    </row>
    <row r="576" spans="1:13" ht="31.5" hidden="1">
      <c r="A576" s="127"/>
      <c r="B576" s="114"/>
      <c r="C576" s="75" t="s">
        <v>202</v>
      </c>
      <c r="D576" s="48">
        <v>0</v>
      </c>
      <c r="E576" s="48">
        <v>0</v>
      </c>
      <c r="F576" s="48">
        <v>0</v>
      </c>
      <c r="G576" s="48">
        <v>0</v>
      </c>
      <c r="H576" s="48">
        <v>0</v>
      </c>
      <c r="I576" s="48" t="e">
        <f t="shared" si="107"/>
        <v>#DIV/0!</v>
      </c>
      <c r="J576" s="48">
        <v>0</v>
      </c>
      <c r="K576" s="48">
        <v>0</v>
      </c>
      <c r="L576" s="3"/>
      <c r="M576" s="2"/>
    </row>
    <row r="577" spans="1:13" hidden="1">
      <c r="A577" s="127"/>
      <c r="B577" s="114"/>
      <c r="C577" s="75" t="s">
        <v>219</v>
      </c>
      <c r="D577" s="48">
        <v>0</v>
      </c>
      <c r="E577" s="48" t="s">
        <v>265</v>
      </c>
      <c r="F577" s="48" t="s">
        <v>265</v>
      </c>
      <c r="G577" s="48" t="s">
        <v>265</v>
      </c>
      <c r="H577" s="48">
        <v>0</v>
      </c>
      <c r="I577" s="48" t="e">
        <f t="shared" si="107"/>
        <v>#DIV/0!</v>
      </c>
      <c r="J577" s="48" t="s">
        <v>265</v>
      </c>
      <c r="K577" s="48" t="s">
        <v>265</v>
      </c>
      <c r="L577" s="3"/>
      <c r="M577" s="2"/>
    </row>
    <row r="578" spans="1:13" ht="31.5" hidden="1">
      <c r="A578" s="127"/>
      <c r="B578" s="114"/>
      <c r="C578" s="75" t="s">
        <v>220</v>
      </c>
      <c r="D578" s="48">
        <v>0</v>
      </c>
      <c r="E578" s="48" t="s">
        <v>265</v>
      </c>
      <c r="F578" s="48" t="s">
        <v>265</v>
      </c>
      <c r="G578" s="48" t="s">
        <v>265</v>
      </c>
      <c r="H578" s="48">
        <v>0</v>
      </c>
      <c r="I578" s="48" t="e">
        <f t="shared" si="107"/>
        <v>#DIV/0!</v>
      </c>
      <c r="J578" s="48" t="s">
        <v>265</v>
      </c>
      <c r="K578" s="48" t="s">
        <v>265</v>
      </c>
      <c r="L578" s="3"/>
      <c r="M578" s="2"/>
    </row>
    <row r="579" spans="1:13" hidden="1">
      <c r="A579" s="127" t="s">
        <v>234</v>
      </c>
      <c r="B579" s="114" t="s">
        <v>228</v>
      </c>
      <c r="C579" s="54" t="s">
        <v>3</v>
      </c>
      <c r="D579" s="48">
        <f>(D580+D582+D584+D585)</f>
        <v>0</v>
      </c>
      <c r="E579" s="48">
        <f>(E580+E582)</f>
        <v>0</v>
      </c>
      <c r="F579" s="48">
        <f>(F580+F582)</f>
        <v>0</v>
      </c>
      <c r="G579" s="48">
        <f>(G580+G582)</f>
        <v>0</v>
      </c>
      <c r="H579" s="48">
        <f>(H580+H582+H584+H585)</f>
        <v>0</v>
      </c>
      <c r="I579" s="48" t="e">
        <f t="shared" si="107"/>
        <v>#DIV/0!</v>
      </c>
      <c r="J579" s="48">
        <v>0</v>
      </c>
      <c r="K579" s="48">
        <v>0</v>
      </c>
      <c r="L579" s="3"/>
      <c r="M579" s="2"/>
    </row>
    <row r="580" spans="1:13" hidden="1">
      <c r="A580" s="127"/>
      <c r="B580" s="114"/>
      <c r="C580" s="75" t="s">
        <v>4</v>
      </c>
      <c r="D580" s="48">
        <v>0</v>
      </c>
      <c r="E580" s="48">
        <v>0</v>
      </c>
      <c r="F580" s="48">
        <v>0</v>
      </c>
      <c r="G580" s="48">
        <v>0</v>
      </c>
      <c r="H580" s="48">
        <v>0</v>
      </c>
      <c r="I580" s="48" t="e">
        <f t="shared" si="107"/>
        <v>#DIV/0!</v>
      </c>
      <c r="J580" s="48">
        <v>0</v>
      </c>
      <c r="K580" s="48">
        <v>0</v>
      </c>
      <c r="L580" s="3"/>
      <c r="M580" s="2"/>
    </row>
    <row r="581" spans="1:13" ht="31.5" hidden="1">
      <c r="A581" s="127"/>
      <c r="B581" s="114"/>
      <c r="C581" s="75" t="s">
        <v>201</v>
      </c>
      <c r="D581" s="48">
        <v>0</v>
      </c>
      <c r="E581" s="48">
        <v>0</v>
      </c>
      <c r="F581" s="48">
        <v>0</v>
      </c>
      <c r="G581" s="48">
        <v>0</v>
      </c>
      <c r="H581" s="48">
        <v>0</v>
      </c>
      <c r="I581" s="48" t="e">
        <f t="shared" si="107"/>
        <v>#DIV/0!</v>
      </c>
      <c r="J581" s="48">
        <v>0</v>
      </c>
      <c r="K581" s="48">
        <v>0</v>
      </c>
      <c r="L581" s="3"/>
      <c r="M581" s="2"/>
    </row>
    <row r="582" spans="1:13" hidden="1">
      <c r="A582" s="127"/>
      <c r="B582" s="114"/>
      <c r="C582" s="75" t="s">
        <v>9</v>
      </c>
      <c r="D582" s="48">
        <v>0</v>
      </c>
      <c r="E582" s="48">
        <v>0</v>
      </c>
      <c r="F582" s="48">
        <v>0</v>
      </c>
      <c r="G582" s="48">
        <v>0</v>
      </c>
      <c r="H582" s="48">
        <v>0</v>
      </c>
      <c r="I582" s="48" t="e">
        <f t="shared" si="107"/>
        <v>#DIV/0!</v>
      </c>
      <c r="J582" s="48">
        <v>0</v>
      </c>
      <c r="K582" s="48">
        <v>0</v>
      </c>
      <c r="L582" s="3"/>
      <c r="M582" s="2"/>
    </row>
    <row r="583" spans="1:13" ht="31.5" hidden="1">
      <c r="A583" s="127"/>
      <c r="B583" s="114"/>
      <c r="C583" s="75" t="s">
        <v>202</v>
      </c>
      <c r="D583" s="48">
        <v>0</v>
      </c>
      <c r="E583" s="48">
        <v>0</v>
      </c>
      <c r="F583" s="48">
        <v>0</v>
      </c>
      <c r="G583" s="48">
        <v>0</v>
      </c>
      <c r="H583" s="48">
        <v>0</v>
      </c>
      <c r="I583" s="48" t="e">
        <f t="shared" si="107"/>
        <v>#DIV/0!</v>
      </c>
      <c r="J583" s="48">
        <v>0</v>
      </c>
      <c r="K583" s="48">
        <v>0</v>
      </c>
      <c r="L583" s="3"/>
      <c r="M583" s="2"/>
    </row>
    <row r="584" spans="1:13" hidden="1">
      <c r="A584" s="127"/>
      <c r="B584" s="114"/>
      <c r="C584" s="75" t="s">
        <v>219</v>
      </c>
      <c r="D584" s="48">
        <v>0</v>
      </c>
      <c r="E584" s="48" t="s">
        <v>265</v>
      </c>
      <c r="F584" s="48" t="s">
        <v>265</v>
      </c>
      <c r="G584" s="48" t="s">
        <v>265</v>
      </c>
      <c r="H584" s="48">
        <v>0</v>
      </c>
      <c r="I584" s="48" t="e">
        <f t="shared" si="107"/>
        <v>#DIV/0!</v>
      </c>
      <c r="J584" s="48" t="s">
        <v>265</v>
      </c>
      <c r="K584" s="48" t="s">
        <v>265</v>
      </c>
      <c r="L584" s="3"/>
      <c r="M584" s="2"/>
    </row>
    <row r="585" spans="1:13" ht="31.5" hidden="1">
      <c r="A585" s="127"/>
      <c r="B585" s="114"/>
      <c r="C585" s="75" t="s">
        <v>220</v>
      </c>
      <c r="D585" s="48">
        <v>0</v>
      </c>
      <c r="E585" s="48" t="s">
        <v>265</v>
      </c>
      <c r="F585" s="48" t="s">
        <v>265</v>
      </c>
      <c r="G585" s="48" t="s">
        <v>265</v>
      </c>
      <c r="H585" s="48">
        <v>0</v>
      </c>
      <c r="I585" s="48" t="e">
        <f t="shared" si="107"/>
        <v>#DIV/0!</v>
      </c>
      <c r="J585" s="48" t="s">
        <v>265</v>
      </c>
      <c r="K585" s="48" t="s">
        <v>265</v>
      </c>
      <c r="L585" s="3"/>
      <c r="M585" s="2"/>
    </row>
    <row r="586" spans="1:13" hidden="1">
      <c r="A586" s="127" t="s">
        <v>235</v>
      </c>
      <c r="B586" s="114" t="s">
        <v>228</v>
      </c>
      <c r="C586" s="54" t="s">
        <v>3</v>
      </c>
      <c r="D586" s="48">
        <f>(D587+D589+D591+D592)</f>
        <v>0</v>
      </c>
      <c r="E586" s="48">
        <f>(E587+E589)</f>
        <v>0</v>
      </c>
      <c r="F586" s="48">
        <f>(F587+F589)</f>
        <v>0</v>
      </c>
      <c r="G586" s="48">
        <f>(G587+G589)</f>
        <v>0</v>
      </c>
      <c r="H586" s="48">
        <f>(H587+H589+H591+H592)</f>
        <v>0</v>
      </c>
      <c r="I586" s="48" t="e">
        <f t="shared" si="107"/>
        <v>#DIV/0!</v>
      </c>
      <c r="J586" s="48">
        <v>0</v>
      </c>
      <c r="K586" s="48">
        <v>0</v>
      </c>
      <c r="L586" s="3"/>
      <c r="M586" s="2"/>
    </row>
    <row r="587" spans="1:13" hidden="1">
      <c r="A587" s="127"/>
      <c r="B587" s="114"/>
      <c r="C587" s="75" t="s">
        <v>4</v>
      </c>
      <c r="D587" s="48">
        <v>0</v>
      </c>
      <c r="E587" s="48">
        <v>0</v>
      </c>
      <c r="F587" s="48">
        <v>0</v>
      </c>
      <c r="G587" s="48">
        <v>0</v>
      </c>
      <c r="H587" s="48">
        <v>0</v>
      </c>
      <c r="I587" s="48" t="e">
        <f t="shared" si="107"/>
        <v>#DIV/0!</v>
      </c>
      <c r="J587" s="48">
        <v>0</v>
      </c>
      <c r="K587" s="48">
        <v>0</v>
      </c>
      <c r="L587" s="3"/>
      <c r="M587" s="2"/>
    </row>
    <row r="588" spans="1:13" ht="31.5" hidden="1">
      <c r="A588" s="127"/>
      <c r="B588" s="114"/>
      <c r="C588" s="75" t="s">
        <v>201</v>
      </c>
      <c r="D588" s="48">
        <v>0</v>
      </c>
      <c r="E588" s="48">
        <v>0</v>
      </c>
      <c r="F588" s="48">
        <v>0</v>
      </c>
      <c r="G588" s="48">
        <v>0</v>
      </c>
      <c r="H588" s="48">
        <v>0</v>
      </c>
      <c r="I588" s="48" t="e">
        <f t="shared" si="107"/>
        <v>#DIV/0!</v>
      </c>
      <c r="J588" s="48">
        <v>0</v>
      </c>
      <c r="K588" s="48">
        <v>0</v>
      </c>
      <c r="L588" s="3"/>
      <c r="M588" s="2"/>
    </row>
    <row r="589" spans="1:13" hidden="1">
      <c r="A589" s="127"/>
      <c r="B589" s="114"/>
      <c r="C589" s="75" t="s">
        <v>9</v>
      </c>
      <c r="D589" s="48">
        <v>0</v>
      </c>
      <c r="E589" s="48">
        <v>0</v>
      </c>
      <c r="F589" s="48">
        <v>0</v>
      </c>
      <c r="G589" s="48">
        <v>0</v>
      </c>
      <c r="H589" s="48">
        <v>0</v>
      </c>
      <c r="I589" s="48" t="e">
        <f t="shared" si="107"/>
        <v>#DIV/0!</v>
      </c>
      <c r="J589" s="48">
        <v>0</v>
      </c>
      <c r="K589" s="48">
        <v>0</v>
      </c>
      <c r="L589" s="3"/>
      <c r="M589" s="2"/>
    </row>
    <row r="590" spans="1:13" ht="31.5" hidden="1">
      <c r="A590" s="127"/>
      <c r="B590" s="114"/>
      <c r="C590" s="75" t="s">
        <v>202</v>
      </c>
      <c r="D590" s="48">
        <v>0</v>
      </c>
      <c r="E590" s="48">
        <v>0</v>
      </c>
      <c r="F590" s="48">
        <v>0</v>
      </c>
      <c r="G590" s="48">
        <v>0</v>
      </c>
      <c r="H590" s="48">
        <v>0</v>
      </c>
      <c r="I590" s="48" t="e">
        <f t="shared" si="107"/>
        <v>#DIV/0!</v>
      </c>
      <c r="J590" s="48">
        <v>0</v>
      </c>
      <c r="K590" s="48">
        <v>0</v>
      </c>
      <c r="L590" s="3"/>
      <c r="M590" s="2"/>
    </row>
    <row r="591" spans="1:13" hidden="1">
      <c r="A591" s="127"/>
      <c r="B591" s="114"/>
      <c r="C591" s="75" t="s">
        <v>219</v>
      </c>
      <c r="D591" s="48">
        <v>0</v>
      </c>
      <c r="E591" s="48" t="s">
        <v>265</v>
      </c>
      <c r="F591" s="48" t="s">
        <v>265</v>
      </c>
      <c r="G591" s="48" t="s">
        <v>265</v>
      </c>
      <c r="H591" s="48">
        <v>0</v>
      </c>
      <c r="I591" s="48" t="e">
        <f t="shared" si="107"/>
        <v>#DIV/0!</v>
      </c>
      <c r="J591" s="48" t="s">
        <v>265</v>
      </c>
      <c r="K591" s="48" t="s">
        <v>265</v>
      </c>
      <c r="L591" s="3"/>
      <c r="M591" s="2"/>
    </row>
    <row r="592" spans="1:13" ht="31.5" hidden="1">
      <c r="A592" s="127"/>
      <c r="B592" s="114"/>
      <c r="C592" s="75" t="s">
        <v>220</v>
      </c>
      <c r="D592" s="48">
        <v>0</v>
      </c>
      <c r="E592" s="48" t="s">
        <v>265</v>
      </c>
      <c r="F592" s="48" t="s">
        <v>265</v>
      </c>
      <c r="G592" s="48" t="s">
        <v>265</v>
      </c>
      <c r="H592" s="48">
        <v>0</v>
      </c>
      <c r="I592" s="48" t="e">
        <f t="shared" si="107"/>
        <v>#DIV/0!</v>
      </c>
      <c r="J592" s="48" t="s">
        <v>265</v>
      </c>
      <c r="K592" s="48" t="s">
        <v>265</v>
      </c>
      <c r="L592" s="3"/>
      <c r="M592" s="2"/>
    </row>
    <row r="593" spans="1:13" hidden="1">
      <c r="A593" s="127" t="s">
        <v>236</v>
      </c>
      <c r="B593" s="114" t="s">
        <v>228</v>
      </c>
      <c r="C593" s="54" t="s">
        <v>3</v>
      </c>
      <c r="D593" s="48">
        <f>(D594+D596+D598+D599)</f>
        <v>0</v>
      </c>
      <c r="E593" s="48">
        <f>(E594+E596)</f>
        <v>0</v>
      </c>
      <c r="F593" s="48">
        <f>(F594+F596)</f>
        <v>0</v>
      </c>
      <c r="G593" s="48">
        <f>(G594+G596)</f>
        <v>0</v>
      </c>
      <c r="H593" s="48">
        <f>(H594+H596+H598+H599)</f>
        <v>0</v>
      </c>
      <c r="I593" s="48" t="e">
        <f t="shared" si="107"/>
        <v>#DIV/0!</v>
      </c>
      <c r="J593" s="48">
        <v>0</v>
      </c>
      <c r="K593" s="48">
        <v>0</v>
      </c>
      <c r="L593" s="3"/>
      <c r="M593" s="2"/>
    </row>
    <row r="594" spans="1:13" hidden="1">
      <c r="A594" s="127"/>
      <c r="B594" s="114"/>
      <c r="C594" s="75" t="s">
        <v>4</v>
      </c>
      <c r="D594" s="48">
        <v>0</v>
      </c>
      <c r="E594" s="48">
        <v>0</v>
      </c>
      <c r="F594" s="48">
        <v>0</v>
      </c>
      <c r="G594" s="48">
        <v>0</v>
      </c>
      <c r="H594" s="48">
        <v>0</v>
      </c>
      <c r="I594" s="48" t="e">
        <f t="shared" si="107"/>
        <v>#DIV/0!</v>
      </c>
      <c r="J594" s="48">
        <v>0</v>
      </c>
      <c r="K594" s="48">
        <v>0</v>
      </c>
      <c r="L594" s="3"/>
      <c r="M594" s="2"/>
    </row>
    <row r="595" spans="1:13" ht="31.5" hidden="1">
      <c r="A595" s="127"/>
      <c r="B595" s="114"/>
      <c r="C595" s="75" t="s">
        <v>201</v>
      </c>
      <c r="D595" s="48">
        <v>0</v>
      </c>
      <c r="E595" s="48">
        <v>0</v>
      </c>
      <c r="F595" s="48">
        <v>0</v>
      </c>
      <c r="G595" s="48">
        <v>0</v>
      </c>
      <c r="H595" s="48">
        <v>0</v>
      </c>
      <c r="I595" s="48" t="e">
        <f t="shared" si="107"/>
        <v>#DIV/0!</v>
      </c>
      <c r="J595" s="48">
        <v>0</v>
      </c>
      <c r="K595" s="48">
        <v>0</v>
      </c>
      <c r="L595" s="3"/>
      <c r="M595" s="2"/>
    </row>
    <row r="596" spans="1:13" hidden="1">
      <c r="A596" s="127"/>
      <c r="B596" s="114"/>
      <c r="C596" s="75" t="s">
        <v>9</v>
      </c>
      <c r="D596" s="48">
        <v>0</v>
      </c>
      <c r="E596" s="48">
        <v>0</v>
      </c>
      <c r="F596" s="48">
        <v>0</v>
      </c>
      <c r="G596" s="48">
        <v>0</v>
      </c>
      <c r="H596" s="48">
        <v>0</v>
      </c>
      <c r="I596" s="48" t="e">
        <f t="shared" si="107"/>
        <v>#DIV/0!</v>
      </c>
      <c r="J596" s="48">
        <v>0</v>
      </c>
      <c r="K596" s="48">
        <v>0</v>
      </c>
      <c r="L596" s="3"/>
      <c r="M596" s="2"/>
    </row>
    <row r="597" spans="1:13" ht="31.5" hidden="1">
      <c r="A597" s="127"/>
      <c r="B597" s="114"/>
      <c r="C597" s="75" t="s">
        <v>202</v>
      </c>
      <c r="D597" s="48">
        <v>0</v>
      </c>
      <c r="E597" s="48">
        <v>0</v>
      </c>
      <c r="F597" s="48">
        <v>0</v>
      </c>
      <c r="G597" s="48">
        <v>0</v>
      </c>
      <c r="H597" s="48">
        <v>0</v>
      </c>
      <c r="I597" s="48" t="e">
        <f t="shared" si="107"/>
        <v>#DIV/0!</v>
      </c>
      <c r="J597" s="48">
        <v>0</v>
      </c>
      <c r="K597" s="48">
        <v>0</v>
      </c>
      <c r="L597" s="3"/>
      <c r="M597" s="2"/>
    </row>
    <row r="598" spans="1:13" hidden="1">
      <c r="A598" s="127"/>
      <c r="B598" s="114"/>
      <c r="C598" s="75" t="s">
        <v>219</v>
      </c>
      <c r="D598" s="48">
        <v>0</v>
      </c>
      <c r="E598" s="48" t="s">
        <v>265</v>
      </c>
      <c r="F598" s="48" t="s">
        <v>265</v>
      </c>
      <c r="G598" s="48" t="s">
        <v>265</v>
      </c>
      <c r="H598" s="48">
        <v>0</v>
      </c>
      <c r="I598" s="48" t="e">
        <f t="shared" si="107"/>
        <v>#DIV/0!</v>
      </c>
      <c r="J598" s="48" t="s">
        <v>265</v>
      </c>
      <c r="K598" s="48" t="s">
        <v>265</v>
      </c>
      <c r="L598" s="3"/>
      <c r="M598" s="2"/>
    </row>
    <row r="599" spans="1:13" ht="31.5" hidden="1">
      <c r="A599" s="127"/>
      <c r="B599" s="114"/>
      <c r="C599" s="75" t="s">
        <v>220</v>
      </c>
      <c r="D599" s="48">
        <v>0</v>
      </c>
      <c r="E599" s="48" t="s">
        <v>265</v>
      </c>
      <c r="F599" s="48" t="s">
        <v>265</v>
      </c>
      <c r="G599" s="48" t="s">
        <v>265</v>
      </c>
      <c r="H599" s="48">
        <v>0</v>
      </c>
      <c r="I599" s="48" t="e">
        <f t="shared" si="107"/>
        <v>#DIV/0!</v>
      </c>
      <c r="J599" s="48" t="s">
        <v>265</v>
      </c>
      <c r="K599" s="48" t="s">
        <v>265</v>
      </c>
      <c r="L599" s="3"/>
      <c r="M599" s="2"/>
    </row>
    <row r="600" spans="1:13" hidden="1">
      <c r="A600" s="127" t="s">
        <v>237</v>
      </c>
      <c r="B600" s="114" t="s">
        <v>228</v>
      </c>
      <c r="C600" s="54" t="s">
        <v>3</v>
      </c>
      <c r="D600" s="48">
        <f>(D601+D603+D605+D606)</f>
        <v>0</v>
      </c>
      <c r="E600" s="48">
        <f>(E601+E603)</f>
        <v>0</v>
      </c>
      <c r="F600" s="48">
        <f>(F601+F603)</f>
        <v>0</v>
      </c>
      <c r="G600" s="48">
        <f>(G601+G603)</f>
        <v>0</v>
      </c>
      <c r="H600" s="48">
        <f>(H601+H603+H605+H606)</f>
        <v>0</v>
      </c>
      <c r="I600" s="48" t="e">
        <f t="shared" si="107"/>
        <v>#DIV/0!</v>
      </c>
      <c r="J600" s="48">
        <v>0</v>
      </c>
      <c r="K600" s="48">
        <v>0</v>
      </c>
      <c r="L600" s="3"/>
      <c r="M600" s="2"/>
    </row>
    <row r="601" spans="1:13" hidden="1">
      <c r="A601" s="127"/>
      <c r="B601" s="114"/>
      <c r="C601" s="75" t="s">
        <v>4</v>
      </c>
      <c r="D601" s="48">
        <v>0</v>
      </c>
      <c r="E601" s="48">
        <v>0</v>
      </c>
      <c r="F601" s="48">
        <v>0</v>
      </c>
      <c r="G601" s="48">
        <v>0</v>
      </c>
      <c r="H601" s="48">
        <v>0</v>
      </c>
      <c r="I601" s="48" t="e">
        <f t="shared" ref="I601:I648" si="110">H601/D601*100</f>
        <v>#DIV/0!</v>
      </c>
      <c r="J601" s="48">
        <v>0</v>
      </c>
      <c r="K601" s="48">
        <v>0</v>
      </c>
      <c r="L601" s="3"/>
      <c r="M601" s="2"/>
    </row>
    <row r="602" spans="1:13" ht="31.5" hidden="1">
      <c r="A602" s="127"/>
      <c r="B602" s="114"/>
      <c r="C602" s="75" t="s">
        <v>201</v>
      </c>
      <c r="D602" s="48">
        <v>0</v>
      </c>
      <c r="E602" s="48">
        <v>0</v>
      </c>
      <c r="F602" s="48">
        <v>0</v>
      </c>
      <c r="G602" s="48">
        <v>0</v>
      </c>
      <c r="H602" s="48">
        <v>0</v>
      </c>
      <c r="I602" s="48" t="e">
        <f t="shared" si="110"/>
        <v>#DIV/0!</v>
      </c>
      <c r="J602" s="48">
        <v>0</v>
      </c>
      <c r="K602" s="48">
        <v>0</v>
      </c>
      <c r="L602" s="3"/>
      <c r="M602" s="2"/>
    </row>
    <row r="603" spans="1:13" hidden="1">
      <c r="A603" s="127"/>
      <c r="B603" s="114"/>
      <c r="C603" s="75" t="s">
        <v>9</v>
      </c>
      <c r="D603" s="48">
        <v>0</v>
      </c>
      <c r="E603" s="48">
        <v>0</v>
      </c>
      <c r="F603" s="48">
        <v>0</v>
      </c>
      <c r="G603" s="48">
        <v>0</v>
      </c>
      <c r="H603" s="48">
        <v>0</v>
      </c>
      <c r="I603" s="48" t="e">
        <f t="shared" si="110"/>
        <v>#DIV/0!</v>
      </c>
      <c r="J603" s="48">
        <v>0</v>
      </c>
      <c r="K603" s="48">
        <v>0</v>
      </c>
      <c r="L603" s="3"/>
      <c r="M603" s="2"/>
    </row>
    <row r="604" spans="1:13" ht="31.5" hidden="1">
      <c r="A604" s="127"/>
      <c r="B604" s="114"/>
      <c r="C604" s="75" t="s">
        <v>202</v>
      </c>
      <c r="D604" s="48">
        <v>0</v>
      </c>
      <c r="E604" s="48">
        <v>0</v>
      </c>
      <c r="F604" s="48">
        <v>0</v>
      </c>
      <c r="G604" s="48">
        <v>0</v>
      </c>
      <c r="H604" s="48">
        <v>0</v>
      </c>
      <c r="I604" s="48" t="e">
        <f t="shared" si="110"/>
        <v>#DIV/0!</v>
      </c>
      <c r="J604" s="48">
        <v>0</v>
      </c>
      <c r="K604" s="48">
        <v>0</v>
      </c>
      <c r="L604" s="3"/>
      <c r="M604" s="2"/>
    </row>
    <row r="605" spans="1:13" hidden="1">
      <c r="A605" s="127"/>
      <c r="B605" s="114"/>
      <c r="C605" s="75" t="s">
        <v>219</v>
      </c>
      <c r="D605" s="48">
        <v>0</v>
      </c>
      <c r="E605" s="48" t="s">
        <v>265</v>
      </c>
      <c r="F605" s="48" t="s">
        <v>265</v>
      </c>
      <c r="G605" s="48" t="s">
        <v>265</v>
      </c>
      <c r="H605" s="48">
        <v>0</v>
      </c>
      <c r="I605" s="48" t="e">
        <f t="shared" si="110"/>
        <v>#DIV/0!</v>
      </c>
      <c r="J605" s="48" t="s">
        <v>265</v>
      </c>
      <c r="K605" s="48" t="s">
        <v>265</v>
      </c>
      <c r="L605" s="3"/>
      <c r="M605" s="2"/>
    </row>
    <row r="606" spans="1:13" ht="31.5" hidden="1">
      <c r="A606" s="127"/>
      <c r="B606" s="114"/>
      <c r="C606" s="75" t="s">
        <v>220</v>
      </c>
      <c r="D606" s="48">
        <v>0</v>
      </c>
      <c r="E606" s="48" t="s">
        <v>265</v>
      </c>
      <c r="F606" s="48" t="s">
        <v>265</v>
      </c>
      <c r="G606" s="48" t="s">
        <v>265</v>
      </c>
      <c r="H606" s="48">
        <v>0</v>
      </c>
      <c r="I606" s="48" t="e">
        <f t="shared" si="110"/>
        <v>#DIV/0!</v>
      </c>
      <c r="J606" s="48" t="s">
        <v>265</v>
      </c>
      <c r="K606" s="48" t="s">
        <v>265</v>
      </c>
      <c r="L606" s="3"/>
      <c r="M606" s="2"/>
    </row>
    <row r="607" spans="1:13" hidden="1">
      <c r="A607" s="127" t="s">
        <v>238</v>
      </c>
      <c r="B607" s="114" t="s">
        <v>228</v>
      </c>
      <c r="C607" s="54" t="s">
        <v>3</v>
      </c>
      <c r="D607" s="48">
        <f>(D608+D610+D612+D613)</f>
        <v>0</v>
      </c>
      <c r="E607" s="48">
        <f>(E608+E610)</f>
        <v>0</v>
      </c>
      <c r="F607" s="48">
        <f>(F608+F610)</f>
        <v>0</v>
      </c>
      <c r="G607" s="48">
        <f>(G608+G610)</f>
        <v>0</v>
      </c>
      <c r="H607" s="48">
        <f>(H608+H610+H612+H613)</f>
        <v>0</v>
      </c>
      <c r="I607" s="48" t="e">
        <f t="shared" si="110"/>
        <v>#DIV/0!</v>
      </c>
      <c r="J607" s="48">
        <v>0</v>
      </c>
      <c r="K607" s="48">
        <v>0</v>
      </c>
      <c r="L607" s="3"/>
      <c r="M607" s="2"/>
    </row>
    <row r="608" spans="1:13" hidden="1">
      <c r="A608" s="127"/>
      <c r="B608" s="114"/>
      <c r="C608" s="75" t="s">
        <v>4</v>
      </c>
      <c r="D608" s="48">
        <v>0</v>
      </c>
      <c r="E608" s="48">
        <v>0</v>
      </c>
      <c r="F608" s="48">
        <v>0</v>
      </c>
      <c r="G608" s="48"/>
      <c r="H608" s="48"/>
      <c r="I608" s="48" t="e">
        <f t="shared" si="110"/>
        <v>#DIV/0!</v>
      </c>
      <c r="J608" s="48">
        <v>0</v>
      </c>
      <c r="K608" s="48">
        <v>0</v>
      </c>
      <c r="L608" s="3"/>
      <c r="M608" s="2"/>
    </row>
    <row r="609" spans="1:14" ht="31.5" hidden="1">
      <c r="A609" s="127"/>
      <c r="B609" s="114"/>
      <c r="C609" s="75" t="s">
        <v>201</v>
      </c>
      <c r="D609" s="48">
        <v>0</v>
      </c>
      <c r="E609" s="48">
        <v>0</v>
      </c>
      <c r="F609" s="48">
        <v>0</v>
      </c>
      <c r="G609" s="48">
        <v>0</v>
      </c>
      <c r="H609" s="48">
        <v>0</v>
      </c>
      <c r="I609" s="48" t="e">
        <f t="shared" si="110"/>
        <v>#DIV/0!</v>
      </c>
      <c r="J609" s="48">
        <v>0</v>
      </c>
      <c r="K609" s="48">
        <v>0</v>
      </c>
      <c r="L609" s="3"/>
      <c r="M609" s="2"/>
    </row>
    <row r="610" spans="1:14" hidden="1">
      <c r="A610" s="127"/>
      <c r="B610" s="114"/>
      <c r="C610" s="75" t="s">
        <v>9</v>
      </c>
      <c r="D610" s="48">
        <v>0</v>
      </c>
      <c r="E610" s="48">
        <v>0</v>
      </c>
      <c r="F610" s="48">
        <v>0</v>
      </c>
      <c r="G610" s="48">
        <v>0</v>
      </c>
      <c r="H610" s="48">
        <v>0</v>
      </c>
      <c r="I610" s="48" t="e">
        <f t="shared" si="110"/>
        <v>#DIV/0!</v>
      </c>
      <c r="J610" s="48">
        <v>0</v>
      </c>
      <c r="K610" s="48">
        <v>0</v>
      </c>
      <c r="L610" s="3"/>
      <c r="M610" s="2"/>
    </row>
    <row r="611" spans="1:14" ht="31.5" hidden="1">
      <c r="A611" s="127"/>
      <c r="B611" s="114"/>
      <c r="C611" s="75" t="s">
        <v>202</v>
      </c>
      <c r="D611" s="48">
        <v>0</v>
      </c>
      <c r="E611" s="48">
        <v>0</v>
      </c>
      <c r="F611" s="48">
        <v>0</v>
      </c>
      <c r="G611" s="48">
        <v>0</v>
      </c>
      <c r="H611" s="48">
        <v>0</v>
      </c>
      <c r="I611" s="48" t="e">
        <f t="shared" si="110"/>
        <v>#DIV/0!</v>
      </c>
      <c r="J611" s="48">
        <v>0</v>
      </c>
      <c r="K611" s="48">
        <v>0</v>
      </c>
      <c r="L611" s="3"/>
      <c r="M611" s="2"/>
    </row>
    <row r="612" spans="1:14" hidden="1">
      <c r="A612" s="127"/>
      <c r="B612" s="114"/>
      <c r="C612" s="75" t="s">
        <v>219</v>
      </c>
      <c r="D612" s="48">
        <v>0</v>
      </c>
      <c r="E612" s="48" t="s">
        <v>265</v>
      </c>
      <c r="F612" s="48" t="s">
        <v>265</v>
      </c>
      <c r="G612" s="48" t="s">
        <v>265</v>
      </c>
      <c r="H612" s="48">
        <v>0</v>
      </c>
      <c r="I612" s="48" t="e">
        <f t="shared" si="110"/>
        <v>#DIV/0!</v>
      </c>
      <c r="J612" s="48" t="s">
        <v>265</v>
      </c>
      <c r="K612" s="48" t="s">
        <v>265</v>
      </c>
      <c r="L612" s="3"/>
      <c r="M612" s="2"/>
    </row>
    <row r="613" spans="1:14" ht="31.5" hidden="1">
      <c r="A613" s="127"/>
      <c r="B613" s="114"/>
      <c r="C613" s="75" t="s">
        <v>220</v>
      </c>
      <c r="D613" s="48">
        <v>0</v>
      </c>
      <c r="E613" s="48" t="s">
        <v>265</v>
      </c>
      <c r="F613" s="48" t="s">
        <v>265</v>
      </c>
      <c r="G613" s="48" t="s">
        <v>265</v>
      </c>
      <c r="H613" s="48">
        <v>0</v>
      </c>
      <c r="I613" s="48" t="e">
        <f t="shared" si="110"/>
        <v>#DIV/0!</v>
      </c>
      <c r="J613" s="48" t="s">
        <v>265</v>
      </c>
      <c r="K613" s="48" t="s">
        <v>265</v>
      </c>
      <c r="L613" s="3"/>
      <c r="M613" s="2"/>
    </row>
    <row r="614" spans="1:14" hidden="1">
      <c r="A614" s="127" t="s">
        <v>239</v>
      </c>
      <c r="B614" s="114" t="s">
        <v>228</v>
      </c>
      <c r="C614" s="54" t="s">
        <v>3</v>
      </c>
      <c r="D614" s="48">
        <f>(D615+D617+D619+D620)</f>
        <v>0</v>
      </c>
      <c r="E614" s="48">
        <f>(E615+E617)</f>
        <v>0</v>
      </c>
      <c r="F614" s="48">
        <f>(F615+F617)</f>
        <v>0</v>
      </c>
      <c r="G614" s="48">
        <f>(G615+G617)</f>
        <v>0</v>
      </c>
      <c r="H614" s="48">
        <f>(H615+H617+H619+H620)</f>
        <v>0</v>
      </c>
      <c r="I614" s="48" t="e">
        <f t="shared" si="110"/>
        <v>#DIV/0!</v>
      </c>
      <c r="J614" s="48">
        <v>0</v>
      </c>
      <c r="K614" s="48">
        <v>0</v>
      </c>
      <c r="L614" s="3"/>
      <c r="M614" s="2"/>
    </row>
    <row r="615" spans="1:14" hidden="1">
      <c r="A615" s="127"/>
      <c r="B615" s="114"/>
      <c r="C615" s="75" t="s">
        <v>4</v>
      </c>
      <c r="D615" s="48">
        <v>0</v>
      </c>
      <c r="E615" s="48">
        <v>0</v>
      </c>
      <c r="F615" s="48">
        <v>0</v>
      </c>
      <c r="G615" s="48">
        <v>0</v>
      </c>
      <c r="H615" s="48">
        <v>0</v>
      </c>
      <c r="I615" s="48" t="e">
        <f t="shared" si="110"/>
        <v>#DIV/0!</v>
      </c>
      <c r="J615" s="48">
        <v>0</v>
      </c>
      <c r="K615" s="48">
        <v>0</v>
      </c>
      <c r="L615" s="3"/>
      <c r="M615" s="2"/>
    </row>
    <row r="616" spans="1:14" ht="31.5" hidden="1">
      <c r="A616" s="127"/>
      <c r="B616" s="114"/>
      <c r="C616" s="75" t="s">
        <v>201</v>
      </c>
      <c r="D616" s="48">
        <v>0</v>
      </c>
      <c r="E616" s="48">
        <v>0</v>
      </c>
      <c r="F616" s="48">
        <v>0</v>
      </c>
      <c r="G616" s="48">
        <v>0</v>
      </c>
      <c r="H616" s="48">
        <v>0</v>
      </c>
      <c r="I616" s="48" t="e">
        <f t="shared" si="110"/>
        <v>#DIV/0!</v>
      </c>
      <c r="J616" s="48">
        <v>0</v>
      </c>
      <c r="K616" s="48">
        <v>0</v>
      </c>
      <c r="L616" s="3"/>
      <c r="M616" s="2"/>
    </row>
    <row r="617" spans="1:14" hidden="1">
      <c r="A617" s="127"/>
      <c r="B617" s="114"/>
      <c r="C617" s="75" t="s">
        <v>9</v>
      </c>
      <c r="D617" s="48">
        <v>0</v>
      </c>
      <c r="E617" s="48">
        <v>0</v>
      </c>
      <c r="F617" s="48">
        <v>0</v>
      </c>
      <c r="G617" s="48">
        <v>0</v>
      </c>
      <c r="H617" s="48">
        <v>0</v>
      </c>
      <c r="I617" s="48" t="e">
        <f t="shared" si="110"/>
        <v>#DIV/0!</v>
      </c>
      <c r="J617" s="48">
        <v>0</v>
      </c>
      <c r="K617" s="48">
        <v>0</v>
      </c>
      <c r="L617" s="3"/>
      <c r="M617" s="2"/>
    </row>
    <row r="618" spans="1:14" ht="31.5" hidden="1">
      <c r="A618" s="127"/>
      <c r="B618" s="114"/>
      <c r="C618" s="75" t="s">
        <v>202</v>
      </c>
      <c r="D618" s="48">
        <v>0</v>
      </c>
      <c r="E618" s="48">
        <v>0</v>
      </c>
      <c r="F618" s="48">
        <v>0</v>
      </c>
      <c r="G618" s="48">
        <v>0</v>
      </c>
      <c r="H618" s="48">
        <v>0</v>
      </c>
      <c r="I618" s="48" t="e">
        <f t="shared" si="110"/>
        <v>#DIV/0!</v>
      </c>
      <c r="J618" s="48">
        <v>0</v>
      </c>
      <c r="K618" s="48">
        <v>0</v>
      </c>
      <c r="L618" s="3"/>
      <c r="M618" s="2"/>
    </row>
    <row r="619" spans="1:14" hidden="1">
      <c r="A619" s="127"/>
      <c r="B619" s="114"/>
      <c r="C619" s="75" t="s">
        <v>219</v>
      </c>
      <c r="D619" s="48">
        <v>0</v>
      </c>
      <c r="E619" s="48" t="s">
        <v>265</v>
      </c>
      <c r="F619" s="48" t="s">
        <v>265</v>
      </c>
      <c r="G619" s="48" t="s">
        <v>265</v>
      </c>
      <c r="H619" s="48">
        <v>0</v>
      </c>
      <c r="I619" s="48" t="e">
        <f t="shared" si="110"/>
        <v>#DIV/0!</v>
      </c>
      <c r="J619" s="48" t="s">
        <v>265</v>
      </c>
      <c r="K619" s="48" t="s">
        <v>265</v>
      </c>
      <c r="L619" s="3"/>
      <c r="M619" s="2"/>
    </row>
    <row r="620" spans="1:14" ht="31.5" hidden="1">
      <c r="A620" s="127"/>
      <c r="B620" s="114"/>
      <c r="C620" s="75" t="s">
        <v>220</v>
      </c>
      <c r="D620" s="48">
        <v>0</v>
      </c>
      <c r="E620" s="48" t="s">
        <v>265</v>
      </c>
      <c r="F620" s="48" t="s">
        <v>265</v>
      </c>
      <c r="G620" s="48" t="s">
        <v>265</v>
      </c>
      <c r="H620" s="48">
        <v>0</v>
      </c>
      <c r="I620" s="48" t="e">
        <f t="shared" si="110"/>
        <v>#DIV/0!</v>
      </c>
      <c r="J620" s="48" t="s">
        <v>265</v>
      </c>
      <c r="K620" s="48" t="s">
        <v>265</v>
      </c>
      <c r="L620" s="3"/>
      <c r="M620" s="2"/>
    </row>
    <row r="621" spans="1:14">
      <c r="A621" s="127" t="s">
        <v>310</v>
      </c>
      <c r="B621" s="114" t="s">
        <v>240</v>
      </c>
      <c r="C621" s="54" t="s">
        <v>3</v>
      </c>
      <c r="D621" s="48">
        <f>(D622+D624+D626+D627)</f>
        <v>366279.5</v>
      </c>
      <c r="E621" s="48" t="s">
        <v>265</v>
      </c>
      <c r="F621" s="48" t="s">
        <v>265</v>
      </c>
      <c r="G621" s="48" t="s">
        <v>265</v>
      </c>
      <c r="H621" s="48">
        <f>(H622+H624+H626+H627)</f>
        <v>17614.899999999998</v>
      </c>
      <c r="I621" s="48">
        <f t="shared" si="110"/>
        <v>4.8091416527542483</v>
      </c>
      <c r="J621" s="48" t="s">
        <v>265</v>
      </c>
      <c r="K621" s="48" t="s">
        <v>265</v>
      </c>
      <c r="L621" s="3"/>
      <c r="M621" s="2"/>
      <c r="N621" s="15"/>
    </row>
    <row r="622" spans="1:14">
      <c r="A622" s="127"/>
      <c r="B622" s="114"/>
      <c r="C622" s="75" t="s">
        <v>4</v>
      </c>
      <c r="D622" s="48">
        <v>40400</v>
      </c>
      <c r="E622" s="48">
        <v>40277.199999999997</v>
      </c>
      <c r="F622" s="48">
        <v>40277.199999999997</v>
      </c>
      <c r="G622" s="48">
        <v>1937.6</v>
      </c>
      <c r="H622" s="48">
        <v>1937.6</v>
      </c>
      <c r="I622" s="48">
        <f t="shared" si="110"/>
        <v>4.7960396039603959</v>
      </c>
      <c r="J622" s="48">
        <f>G622/E622*100</f>
        <v>4.8106621115668418</v>
      </c>
      <c r="K622" s="48">
        <f>G622/F622*100</f>
        <v>4.8106621115668418</v>
      </c>
      <c r="L622" s="3"/>
      <c r="M622" s="2"/>
    </row>
    <row r="623" spans="1:14" ht="31.5">
      <c r="A623" s="127"/>
      <c r="B623" s="114"/>
      <c r="C623" s="75" t="s">
        <v>201</v>
      </c>
      <c r="D623" s="48">
        <v>40400</v>
      </c>
      <c r="E623" s="48">
        <v>40277.199999999997</v>
      </c>
      <c r="F623" s="48">
        <v>40277.199999999997</v>
      </c>
      <c r="G623" s="48">
        <v>1937.6</v>
      </c>
      <c r="H623" s="48">
        <v>1937.6</v>
      </c>
      <c r="I623" s="48">
        <f t="shared" si="110"/>
        <v>4.7960396039603959</v>
      </c>
      <c r="J623" s="48">
        <f>G623/E623*100</f>
        <v>4.8106621115668418</v>
      </c>
      <c r="K623" s="48">
        <f>G623/F623*100</f>
        <v>4.8106621115668418</v>
      </c>
      <c r="L623" s="3"/>
      <c r="M623" s="2"/>
    </row>
    <row r="624" spans="1:14">
      <c r="A624" s="127"/>
      <c r="B624" s="114"/>
      <c r="C624" s="75" t="s">
        <v>9</v>
      </c>
      <c r="D624" s="48">
        <v>325879.5</v>
      </c>
      <c r="E624" s="48">
        <v>325879.5</v>
      </c>
      <c r="F624" s="48">
        <v>325879.5</v>
      </c>
      <c r="G624" s="48">
        <v>15677.3</v>
      </c>
      <c r="H624" s="48">
        <v>15677.3</v>
      </c>
      <c r="I624" s="48">
        <f t="shared" si="110"/>
        <v>4.8107659426260314</v>
      </c>
      <c r="J624" s="48">
        <f>G624/E624*100</f>
        <v>4.8107659426260314</v>
      </c>
      <c r="K624" s="48">
        <f>G624/F624*100</f>
        <v>4.8107659426260314</v>
      </c>
      <c r="L624" s="3"/>
      <c r="M624" s="2"/>
    </row>
    <row r="625" spans="1:13" ht="31.5">
      <c r="A625" s="127"/>
      <c r="B625" s="114"/>
      <c r="C625" s="75" t="s">
        <v>202</v>
      </c>
      <c r="D625" s="48">
        <v>325879.5</v>
      </c>
      <c r="E625" s="48">
        <v>325879.5</v>
      </c>
      <c r="F625" s="48">
        <v>325879.5</v>
      </c>
      <c r="G625" s="48">
        <v>15677.3</v>
      </c>
      <c r="H625" s="48">
        <v>15677.3</v>
      </c>
      <c r="I625" s="48">
        <f t="shared" si="110"/>
        <v>4.8107659426260314</v>
      </c>
      <c r="J625" s="48">
        <f>G625/E625*100</f>
        <v>4.8107659426260314</v>
      </c>
      <c r="K625" s="48">
        <f>G625/F625*100</f>
        <v>4.8107659426260314</v>
      </c>
      <c r="L625" s="3"/>
      <c r="M625" s="2"/>
    </row>
    <row r="626" spans="1:13">
      <c r="A626" s="127"/>
      <c r="B626" s="114"/>
      <c r="C626" s="75" t="s">
        <v>219</v>
      </c>
      <c r="D626" s="48">
        <v>0</v>
      </c>
      <c r="E626" s="48" t="s">
        <v>265</v>
      </c>
      <c r="F626" s="48" t="s">
        <v>265</v>
      </c>
      <c r="G626" s="48" t="s">
        <v>265</v>
      </c>
      <c r="H626" s="48">
        <v>0</v>
      </c>
      <c r="I626" s="48">
        <v>0</v>
      </c>
      <c r="J626" s="48" t="s">
        <v>265</v>
      </c>
      <c r="K626" s="48" t="s">
        <v>265</v>
      </c>
      <c r="L626" s="3"/>
      <c r="M626" s="2"/>
    </row>
    <row r="627" spans="1:13" ht="31.5">
      <c r="A627" s="127"/>
      <c r="B627" s="114"/>
      <c r="C627" s="75" t="s">
        <v>220</v>
      </c>
      <c r="D627" s="48">
        <v>0</v>
      </c>
      <c r="E627" s="48" t="s">
        <v>265</v>
      </c>
      <c r="F627" s="48" t="s">
        <v>265</v>
      </c>
      <c r="G627" s="48" t="s">
        <v>265</v>
      </c>
      <c r="H627" s="48">
        <v>0</v>
      </c>
      <c r="I627" s="48">
        <v>0</v>
      </c>
      <c r="J627" s="48" t="s">
        <v>265</v>
      </c>
      <c r="K627" s="48" t="s">
        <v>265</v>
      </c>
      <c r="L627" s="3"/>
      <c r="M627" s="2"/>
    </row>
    <row r="628" spans="1:13">
      <c r="A628" s="136" t="s">
        <v>214</v>
      </c>
      <c r="B628" s="114" t="s">
        <v>5</v>
      </c>
      <c r="C628" s="54" t="s">
        <v>3</v>
      </c>
      <c r="D628" s="48">
        <f>(D629+D631+D633+D634)</f>
        <v>52240.4</v>
      </c>
      <c r="E628" s="48" t="s">
        <v>265</v>
      </c>
      <c r="F628" s="48" t="s">
        <v>265</v>
      </c>
      <c r="G628" s="48" t="s">
        <v>265</v>
      </c>
      <c r="H628" s="48">
        <f>(H629+H631+H633+H634)</f>
        <v>0</v>
      </c>
      <c r="I628" s="48">
        <v>0</v>
      </c>
      <c r="J628" s="48" t="s">
        <v>265</v>
      </c>
      <c r="K628" s="48" t="s">
        <v>265</v>
      </c>
      <c r="L628" s="3"/>
      <c r="M628" s="2"/>
    </row>
    <row r="629" spans="1:13">
      <c r="A629" s="137"/>
      <c r="B629" s="114"/>
      <c r="C629" s="75" t="s">
        <v>4</v>
      </c>
      <c r="D629" s="48">
        <f t="shared" ref="D629:D634" si="111">D636+D643+D657+D650+D664+D671</f>
        <v>1044.8</v>
      </c>
      <c r="E629" s="48">
        <f t="shared" ref="E629:H634" si="112">E636+E643+E657+E650+E664+E671</f>
        <v>0</v>
      </c>
      <c r="F629" s="48">
        <f t="shared" si="112"/>
        <v>0</v>
      </c>
      <c r="G629" s="48">
        <f t="shared" si="112"/>
        <v>0</v>
      </c>
      <c r="H629" s="48">
        <f t="shared" si="112"/>
        <v>0</v>
      </c>
      <c r="I629" s="48">
        <v>0</v>
      </c>
      <c r="J629" s="48">
        <v>0</v>
      </c>
      <c r="K629" s="48">
        <v>0</v>
      </c>
      <c r="L629" s="3"/>
      <c r="M629" s="2"/>
    </row>
    <row r="630" spans="1:13" ht="31.5">
      <c r="A630" s="137"/>
      <c r="B630" s="114"/>
      <c r="C630" s="75" t="s">
        <v>201</v>
      </c>
      <c r="D630" s="48">
        <f t="shared" si="111"/>
        <v>1044.8</v>
      </c>
      <c r="E630" s="48">
        <f t="shared" ref="E630:F632" si="113">E637+E644+E658+E651+E665+E672</f>
        <v>0</v>
      </c>
      <c r="F630" s="48">
        <f t="shared" si="113"/>
        <v>0</v>
      </c>
      <c r="G630" s="48">
        <f t="shared" si="112"/>
        <v>0</v>
      </c>
      <c r="H630" s="48">
        <f t="shared" si="112"/>
        <v>0</v>
      </c>
      <c r="I630" s="48">
        <v>0</v>
      </c>
      <c r="J630" s="48">
        <v>0</v>
      </c>
      <c r="K630" s="48">
        <v>0</v>
      </c>
      <c r="L630" s="3"/>
      <c r="M630" s="2"/>
    </row>
    <row r="631" spans="1:13">
      <c r="A631" s="137"/>
      <c r="B631" s="114"/>
      <c r="C631" s="75" t="s">
        <v>9</v>
      </c>
      <c r="D631" s="48">
        <f t="shared" si="111"/>
        <v>51195.6</v>
      </c>
      <c r="E631" s="48">
        <f t="shared" si="113"/>
        <v>0</v>
      </c>
      <c r="F631" s="48">
        <f t="shared" si="113"/>
        <v>0</v>
      </c>
      <c r="G631" s="48">
        <f t="shared" si="112"/>
        <v>0</v>
      </c>
      <c r="H631" s="48">
        <f t="shared" si="112"/>
        <v>0</v>
      </c>
      <c r="I631" s="48">
        <v>0</v>
      </c>
      <c r="J631" s="48">
        <v>0</v>
      </c>
      <c r="K631" s="48">
        <v>0</v>
      </c>
      <c r="L631" s="3"/>
      <c r="M631" s="2"/>
    </row>
    <row r="632" spans="1:13" ht="31.5">
      <c r="A632" s="137"/>
      <c r="B632" s="114"/>
      <c r="C632" s="75" t="s">
        <v>202</v>
      </c>
      <c r="D632" s="48">
        <f t="shared" si="111"/>
        <v>51195.6</v>
      </c>
      <c r="E632" s="48">
        <f t="shared" si="113"/>
        <v>0</v>
      </c>
      <c r="F632" s="48">
        <f t="shared" si="113"/>
        <v>0</v>
      </c>
      <c r="G632" s="48">
        <f t="shared" si="112"/>
        <v>0</v>
      </c>
      <c r="H632" s="48">
        <f t="shared" si="112"/>
        <v>0</v>
      </c>
      <c r="I632" s="48">
        <v>0</v>
      </c>
      <c r="J632" s="48">
        <v>0</v>
      </c>
      <c r="K632" s="48">
        <v>0</v>
      </c>
      <c r="L632" s="3"/>
      <c r="M632" s="2"/>
    </row>
    <row r="633" spans="1:13">
      <c r="A633" s="137"/>
      <c r="B633" s="114"/>
      <c r="C633" s="75" t="s">
        <v>219</v>
      </c>
      <c r="D633" s="48">
        <f t="shared" si="111"/>
        <v>0</v>
      </c>
      <c r="E633" s="48" t="s">
        <v>265</v>
      </c>
      <c r="F633" s="48" t="s">
        <v>265</v>
      </c>
      <c r="G633" s="48" t="s">
        <v>265</v>
      </c>
      <c r="H633" s="48">
        <f t="shared" si="112"/>
        <v>0</v>
      </c>
      <c r="I633" s="48">
        <v>0</v>
      </c>
      <c r="J633" s="48" t="s">
        <v>265</v>
      </c>
      <c r="K633" s="48" t="s">
        <v>265</v>
      </c>
      <c r="L633" s="3"/>
      <c r="M633" s="2"/>
    </row>
    <row r="634" spans="1:13" ht="31.5">
      <c r="A634" s="138"/>
      <c r="B634" s="114"/>
      <c r="C634" s="75" t="s">
        <v>220</v>
      </c>
      <c r="D634" s="48">
        <f t="shared" si="111"/>
        <v>0</v>
      </c>
      <c r="E634" s="48" t="s">
        <v>265</v>
      </c>
      <c r="F634" s="48" t="s">
        <v>265</v>
      </c>
      <c r="G634" s="48" t="s">
        <v>265</v>
      </c>
      <c r="H634" s="48">
        <f t="shared" si="112"/>
        <v>0</v>
      </c>
      <c r="I634" s="48">
        <v>0</v>
      </c>
      <c r="J634" s="48" t="s">
        <v>265</v>
      </c>
      <c r="K634" s="48" t="s">
        <v>265</v>
      </c>
      <c r="L634" s="3"/>
      <c r="M634" s="2"/>
    </row>
    <row r="635" spans="1:13" hidden="1">
      <c r="A635" s="135" t="s">
        <v>224</v>
      </c>
      <c r="B635" s="114" t="s">
        <v>5</v>
      </c>
      <c r="C635" s="54" t="s">
        <v>3</v>
      </c>
      <c r="D635" s="48">
        <f>(D636+D638+D640+D641)</f>
        <v>0</v>
      </c>
      <c r="E635" s="48">
        <f>(E636+E638)</f>
        <v>0</v>
      </c>
      <c r="F635" s="48">
        <f>(F636+F638)</f>
        <v>0</v>
      </c>
      <c r="G635" s="48">
        <f>(G636+G638)</f>
        <v>0</v>
      </c>
      <c r="H635" s="48">
        <f>(H636+H638+H640+H641)</f>
        <v>0</v>
      </c>
      <c r="I635" s="48" t="e">
        <f t="shared" si="110"/>
        <v>#DIV/0!</v>
      </c>
      <c r="J635" s="48">
        <v>0</v>
      </c>
      <c r="K635" s="48">
        <v>0</v>
      </c>
      <c r="L635" s="3"/>
      <c r="M635" s="2"/>
    </row>
    <row r="636" spans="1:13" hidden="1">
      <c r="A636" s="135"/>
      <c r="B636" s="114"/>
      <c r="C636" s="75" t="s">
        <v>4</v>
      </c>
      <c r="D636" s="48">
        <v>0</v>
      </c>
      <c r="E636" s="48">
        <v>0</v>
      </c>
      <c r="F636" s="48">
        <v>0</v>
      </c>
      <c r="G636" s="48">
        <v>0</v>
      </c>
      <c r="H636" s="48">
        <v>0</v>
      </c>
      <c r="I636" s="48" t="e">
        <f t="shared" si="110"/>
        <v>#DIV/0!</v>
      </c>
      <c r="J636" s="48">
        <v>0</v>
      </c>
      <c r="K636" s="48">
        <v>0</v>
      </c>
      <c r="L636" s="3"/>
      <c r="M636" s="2"/>
    </row>
    <row r="637" spans="1:13" ht="31.5" hidden="1">
      <c r="A637" s="135"/>
      <c r="B637" s="114"/>
      <c r="C637" s="75" t="s">
        <v>201</v>
      </c>
      <c r="D637" s="48">
        <v>0</v>
      </c>
      <c r="E637" s="48">
        <v>0</v>
      </c>
      <c r="F637" s="48">
        <v>0</v>
      </c>
      <c r="G637" s="48">
        <v>0</v>
      </c>
      <c r="H637" s="48">
        <v>0</v>
      </c>
      <c r="I637" s="48" t="e">
        <f t="shared" si="110"/>
        <v>#DIV/0!</v>
      </c>
      <c r="J637" s="48">
        <v>0</v>
      </c>
      <c r="K637" s="48">
        <v>0</v>
      </c>
      <c r="L637" s="3"/>
      <c r="M637" s="2"/>
    </row>
    <row r="638" spans="1:13" hidden="1">
      <c r="A638" s="135"/>
      <c r="B638" s="114"/>
      <c r="C638" s="75" t="s">
        <v>9</v>
      </c>
      <c r="D638" s="48">
        <v>0</v>
      </c>
      <c r="E638" s="48">
        <v>0</v>
      </c>
      <c r="F638" s="48">
        <v>0</v>
      </c>
      <c r="G638" s="48">
        <v>0</v>
      </c>
      <c r="H638" s="48">
        <v>0</v>
      </c>
      <c r="I638" s="48" t="e">
        <f t="shared" si="110"/>
        <v>#DIV/0!</v>
      </c>
      <c r="J638" s="48">
        <v>0</v>
      </c>
      <c r="K638" s="48">
        <v>0</v>
      </c>
      <c r="L638" s="3"/>
      <c r="M638" s="2"/>
    </row>
    <row r="639" spans="1:13" ht="31.5" hidden="1">
      <c r="A639" s="135"/>
      <c r="B639" s="114"/>
      <c r="C639" s="75" t="s">
        <v>202</v>
      </c>
      <c r="D639" s="48">
        <v>0</v>
      </c>
      <c r="E639" s="48">
        <v>0</v>
      </c>
      <c r="F639" s="48">
        <v>0</v>
      </c>
      <c r="G639" s="48">
        <v>0</v>
      </c>
      <c r="H639" s="48">
        <v>0</v>
      </c>
      <c r="I639" s="48" t="e">
        <f t="shared" si="110"/>
        <v>#DIV/0!</v>
      </c>
      <c r="J639" s="48">
        <v>0</v>
      </c>
      <c r="K639" s="48">
        <v>0</v>
      </c>
      <c r="L639" s="3"/>
      <c r="M639" s="2"/>
    </row>
    <row r="640" spans="1:13" hidden="1">
      <c r="A640" s="135"/>
      <c r="B640" s="114"/>
      <c r="C640" s="75" t="s">
        <v>219</v>
      </c>
      <c r="D640" s="48">
        <v>0</v>
      </c>
      <c r="E640" s="48" t="s">
        <v>265</v>
      </c>
      <c r="F640" s="48" t="s">
        <v>265</v>
      </c>
      <c r="G640" s="48" t="s">
        <v>265</v>
      </c>
      <c r="H640" s="48">
        <v>0</v>
      </c>
      <c r="I640" s="48" t="e">
        <f t="shared" si="110"/>
        <v>#DIV/0!</v>
      </c>
      <c r="J640" s="48" t="s">
        <v>265</v>
      </c>
      <c r="K640" s="48" t="s">
        <v>265</v>
      </c>
      <c r="L640" s="3"/>
      <c r="M640" s="2"/>
    </row>
    <row r="641" spans="1:13" ht="31.5" hidden="1">
      <c r="A641" s="135"/>
      <c r="B641" s="114"/>
      <c r="C641" s="75" t="s">
        <v>220</v>
      </c>
      <c r="D641" s="48">
        <v>0</v>
      </c>
      <c r="E641" s="48" t="s">
        <v>265</v>
      </c>
      <c r="F641" s="48" t="s">
        <v>265</v>
      </c>
      <c r="G641" s="48" t="s">
        <v>265</v>
      </c>
      <c r="H641" s="48">
        <v>0</v>
      </c>
      <c r="I641" s="48" t="e">
        <f t="shared" si="110"/>
        <v>#DIV/0!</v>
      </c>
      <c r="J641" s="48" t="s">
        <v>265</v>
      </c>
      <c r="K641" s="48" t="s">
        <v>265</v>
      </c>
      <c r="L641" s="3"/>
      <c r="M641" s="2"/>
    </row>
    <row r="642" spans="1:13" hidden="1">
      <c r="A642" s="135" t="s">
        <v>225</v>
      </c>
      <c r="B642" s="114" t="s">
        <v>5</v>
      </c>
      <c r="C642" s="54" t="s">
        <v>3</v>
      </c>
      <c r="D642" s="48">
        <f>(D643+D645+D647+D648)</f>
        <v>0</v>
      </c>
      <c r="E642" s="48">
        <f>(E643+E645)</f>
        <v>0</v>
      </c>
      <c r="F642" s="48">
        <f>(F643+F645)</f>
        <v>0</v>
      </c>
      <c r="G642" s="48">
        <f>(G643+G645)</f>
        <v>0</v>
      </c>
      <c r="H642" s="48">
        <f>(H643+H645+H647+H648)</f>
        <v>0</v>
      </c>
      <c r="I642" s="48" t="e">
        <f t="shared" si="110"/>
        <v>#DIV/0!</v>
      </c>
      <c r="J642" s="48">
        <v>0</v>
      </c>
      <c r="K642" s="48">
        <v>0</v>
      </c>
      <c r="L642" s="3"/>
      <c r="M642" s="2"/>
    </row>
    <row r="643" spans="1:13" hidden="1">
      <c r="A643" s="135"/>
      <c r="B643" s="114"/>
      <c r="C643" s="75" t="s">
        <v>4</v>
      </c>
      <c r="D643" s="48">
        <v>0</v>
      </c>
      <c r="E643" s="48">
        <v>0</v>
      </c>
      <c r="F643" s="48">
        <v>0</v>
      </c>
      <c r="G643" s="48">
        <v>0</v>
      </c>
      <c r="H643" s="48">
        <v>0</v>
      </c>
      <c r="I643" s="48" t="e">
        <f t="shared" si="110"/>
        <v>#DIV/0!</v>
      </c>
      <c r="J643" s="48">
        <v>0</v>
      </c>
      <c r="K643" s="48">
        <v>0</v>
      </c>
      <c r="L643" s="3"/>
      <c r="M643" s="2"/>
    </row>
    <row r="644" spans="1:13" ht="31.5" hidden="1">
      <c r="A644" s="135"/>
      <c r="B644" s="114"/>
      <c r="C644" s="75" t="s">
        <v>201</v>
      </c>
      <c r="D644" s="48">
        <v>0</v>
      </c>
      <c r="E644" s="48">
        <v>0</v>
      </c>
      <c r="F644" s="48">
        <v>0</v>
      </c>
      <c r="G644" s="48">
        <v>0</v>
      </c>
      <c r="H644" s="48">
        <v>0</v>
      </c>
      <c r="I644" s="48" t="e">
        <f t="shared" si="110"/>
        <v>#DIV/0!</v>
      </c>
      <c r="J644" s="48">
        <v>0</v>
      </c>
      <c r="K644" s="48">
        <v>0</v>
      </c>
      <c r="L644" s="3"/>
      <c r="M644" s="2"/>
    </row>
    <row r="645" spans="1:13" hidden="1">
      <c r="A645" s="135"/>
      <c r="B645" s="114"/>
      <c r="C645" s="75" t="s">
        <v>9</v>
      </c>
      <c r="D645" s="48">
        <v>0</v>
      </c>
      <c r="E645" s="48">
        <v>0</v>
      </c>
      <c r="F645" s="48">
        <v>0</v>
      </c>
      <c r="G645" s="48">
        <v>0</v>
      </c>
      <c r="H645" s="48">
        <v>0</v>
      </c>
      <c r="I645" s="48" t="e">
        <f t="shared" si="110"/>
        <v>#DIV/0!</v>
      </c>
      <c r="J645" s="48">
        <v>0</v>
      </c>
      <c r="K645" s="48">
        <v>0</v>
      </c>
      <c r="L645" s="3"/>
      <c r="M645" s="2"/>
    </row>
    <row r="646" spans="1:13" ht="31.5" hidden="1">
      <c r="A646" s="135"/>
      <c r="B646" s="114"/>
      <c r="C646" s="75" t="s">
        <v>202</v>
      </c>
      <c r="D646" s="48">
        <v>0</v>
      </c>
      <c r="E646" s="48">
        <v>0</v>
      </c>
      <c r="F646" s="48">
        <v>0</v>
      </c>
      <c r="G646" s="48">
        <v>0</v>
      </c>
      <c r="H646" s="48">
        <v>0</v>
      </c>
      <c r="I646" s="48" t="e">
        <f t="shared" si="110"/>
        <v>#DIV/0!</v>
      </c>
      <c r="J646" s="48">
        <v>0</v>
      </c>
      <c r="K646" s="48">
        <v>0</v>
      </c>
      <c r="L646" s="3"/>
      <c r="M646" s="2"/>
    </row>
    <row r="647" spans="1:13" hidden="1">
      <c r="A647" s="135"/>
      <c r="B647" s="114"/>
      <c r="C647" s="75" t="s">
        <v>219</v>
      </c>
      <c r="D647" s="48">
        <v>0</v>
      </c>
      <c r="E647" s="48" t="s">
        <v>265</v>
      </c>
      <c r="F647" s="48" t="s">
        <v>265</v>
      </c>
      <c r="G647" s="48" t="s">
        <v>265</v>
      </c>
      <c r="H647" s="48">
        <v>0</v>
      </c>
      <c r="I647" s="48" t="e">
        <f t="shared" si="110"/>
        <v>#DIV/0!</v>
      </c>
      <c r="J647" s="48" t="s">
        <v>265</v>
      </c>
      <c r="K647" s="48" t="s">
        <v>265</v>
      </c>
      <c r="L647" s="3"/>
      <c r="M647" s="2"/>
    </row>
    <row r="648" spans="1:13" ht="31.5" hidden="1">
      <c r="A648" s="135"/>
      <c r="B648" s="114"/>
      <c r="C648" s="75" t="s">
        <v>220</v>
      </c>
      <c r="D648" s="48">
        <v>0</v>
      </c>
      <c r="E648" s="48" t="s">
        <v>265</v>
      </c>
      <c r="F648" s="48" t="s">
        <v>265</v>
      </c>
      <c r="G648" s="48" t="s">
        <v>265</v>
      </c>
      <c r="H648" s="48">
        <v>0</v>
      </c>
      <c r="I648" s="48" t="e">
        <f t="shared" si="110"/>
        <v>#DIV/0!</v>
      </c>
      <c r="J648" s="48" t="s">
        <v>265</v>
      </c>
      <c r="K648" s="48" t="s">
        <v>265</v>
      </c>
      <c r="L648" s="3"/>
      <c r="M648" s="2"/>
    </row>
    <row r="649" spans="1:13" hidden="1">
      <c r="A649" s="135" t="s">
        <v>226</v>
      </c>
      <c r="B649" s="114" t="s">
        <v>5</v>
      </c>
      <c r="C649" s="54" t="s">
        <v>3</v>
      </c>
      <c r="D649" s="48">
        <f>(D650+D652+D654+D655)</f>
        <v>0</v>
      </c>
      <c r="E649" s="48" t="s">
        <v>265</v>
      </c>
      <c r="F649" s="48" t="s">
        <v>265</v>
      </c>
      <c r="G649" s="48" t="s">
        <v>265</v>
      </c>
      <c r="H649" s="48">
        <f>(H650+H652+H654+H655)</f>
        <v>0</v>
      </c>
      <c r="I649" s="48">
        <v>0</v>
      </c>
      <c r="J649" s="48" t="s">
        <v>265</v>
      </c>
      <c r="K649" s="48" t="s">
        <v>265</v>
      </c>
      <c r="L649" s="3"/>
      <c r="M649" s="2"/>
    </row>
    <row r="650" spans="1:13" hidden="1">
      <c r="A650" s="135"/>
      <c r="B650" s="114"/>
      <c r="C650" s="75" t="s">
        <v>4</v>
      </c>
      <c r="D650" s="48">
        <v>0</v>
      </c>
      <c r="E650" s="48">
        <v>0</v>
      </c>
      <c r="F650" s="48">
        <v>0</v>
      </c>
      <c r="G650" s="48">
        <v>0</v>
      </c>
      <c r="H650" s="48">
        <v>0</v>
      </c>
      <c r="I650" s="48">
        <v>0</v>
      </c>
      <c r="J650" s="48">
        <v>0</v>
      </c>
      <c r="K650" s="48">
        <v>0</v>
      </c>
      <c r="L650" s="3"/>
      <c r="M650" s="9"/>
    </row>
    <row r="651" spans="1:13" ht="31.5" hidden="1">
      <c r="A651" s="135"/>
      <c r="B651" s="114"/>
      <c r="C651" s="75" t="s">
        <v>201</v>
      </c>
      <c r="D651" s="48">
        <v>0</v>
      </c>
      <c r="E651" s="48">
        <v>0</v>
      </c>
      <c r="F651" s="48">
        <v>0</v>
      </c>
      <c r="G651" s="48">
        <v>0</v>
      </c>
      <c r="H651" s="48">
        <v>0</v>
      </c>
      <c r="I651" s="48">
        <v>0</v>
      </c>
      <c r="J651" s="48">
        <v>0</v>
      </c>
      <c r="K651" s="48">
        <v>0</v>
      </c>
      <c r="L651" s="3"/>
      <c r="M651" s="2"/>
    </row>
    <row r="652" spans="1:13" hidden="1">
      <c r="A652" s="135"/>
      <c r="B652" s="114"/>
      <c r="C652" s="75" t="s">
        <v>9</v>
      </c>
      <c r="D652" s="48">
        <v>0</v>
      </c>
      <c r="E652" s="48">
        <v>0</v>
      </c>
      <c r="F652" s="48">
        <v>0</v>
      </c>
      <c r="G652" s="48">
        <v>0</v>
      </c>
      <c r="H652" s="48">
        <v>0</v>
      </c>
      <c r="I652" s="48">
        <v>0</v>
      </c>
      <c r="J652" s="48">
        <v>0</v>
      </c>
      <c r="K652" s="48">
        <v>0</v>
      </c>
      <c r="L652" s="3"/>
      <c r="M652" s="2"/>
    </row>
    <row r="653" spans="1:13" ht="31.5" hidden="1">
      <c r="A653" s="135"/>
      <c r="B653" s="114"/>
      <c r="C653" s="75" t="s">
        <v>202</v>
      </c>
      <c r="D653" s="48">
        <v>0</v>
      </c>
      <c r="E653" s="48">
        <v>0</v>
      </c>
      <c r="F653" s="48">
        <v>0</v>
      </c>
      <c r="G653" s="48">
        <v>0</v>
      </c>
      <c r="H653" s="48">
        <v>0</v>
      </c>
      <c r="I653" s="48">
        <v>0</v>
      </c>
      <c r="J653" s="48">
        <v>0</v>
      </c>
      <c r="K653" s="48">
        <v>0</v>
      </c>
      <c r="L653" s="3"/>
      <c r="M653" s="2"/>
    </row>
    <row r="654" spans="1:13" hidden="1">
      <c r="A654" s="135"/>
      <c r="B654" s="114"/>
      <c r="C654" s="75" t="s">
        <v>219</v>
      </c>
      <c r="D654" s="48">
        <v>0</v>
      </c>
      <c r="E654" s="48" t="s">
        <v>265</v>
      </c>
      <c r="F654" s="48" t="s">
        <v>265</v>
      </c>
      <c r="G654" s="48" t="s">
        <v>265</v>
      </c>
      <c r="H654" s="48">
        <v>0</v>
      </c>
      <c r="I654" s="48">
        <v>0</v>
      </c>
      <c r="J654" s="48" t="s">
        <v>265</v>
      </c>
      <c r="K654" s="48" t="s">
        <v>265</v>
      </c>
      <c r="L654" s="3"/>
      <c r="M654" s="2"/>
    </row>
    <row r="655" spans="1:13" ht="31.5" hidden="1">
      <c r="A655" s="135"/>
      <c r="B655" s="114"/>
      <c r="C655" s="75" t="s">
        <v>220</v>
      </c>
      <c r="D655" s="48">
        <v>0</v>
      </c>
      <c r="E655" s="48" t="s">
        <v>265</v>
      </c>
      <c r="F655" s="48" t="s">
        <v>265</v>
      </c>
      <c r="G655" s="48" t="s">
        <v>265</v>
      </c>
      <c r="H655" s="48">
        <v>0</v>
      </c>
      <c r="I655" s="48">
        <v>0</v>
      </c>
      <c r="J655" s="48" t="s">
        <v>265</v>
      </c>
      <c r="K655" s="48" t="s">
        <v>265</v>
      </c>
      <c r="L655" s="3"/>
      <c r="M655" s="2"/>
    </row>
    <row r="656" spans="1:13" hidden="1">
      <c r="A656" s="135" t="s">
        <v>227</v>
      </c>
      <c r="B656" s="114" t="s">
        <v>5</v>
      </c>
      <c r="C656" s="54" t="s">
        <v>3</v>
      </c>
      <c r="D656" s="48">
        <f>(D657+D659+D661+D662)</f>
        <v>0</v>
      </c>
      <c r="E656" s="48">
        <f>(E657+E659)</f>
        <v>0</v>
      </c>
      <c r="F656" s="48">
        <f>(F657+F659)</f>
        <v>0</v>
      </c>
      <c r="G656" s="48">
        <f>(G657+G659)</f>
        <v>0</v>
      </c>
      <c r="H656" s="48">
        <f>(H657+H659+H661+H662)</f>
        <v>0</v>
      </c>
      <c r="I656" s="48">
        <v>0</v>
      </c>
      <c r="J656" s="48">
        <v>0</v>
      </c>
      <c r="K656" s="48">
        <v>0</v>
      </c>
      <c r="L656" s="2"/>
      <c r="M656" s="2"/>
    </row>
    <row r="657" spans="1:13" hidden="1">
      <c r="A657" s="135"/>
      <c r="B657" s="114"/>
      <c r="C657" s="75" t="s">
        <v>4</v>
      </c>
      <c r="D657" s="48">
        <v>0</v>
      </c>
      <c r="E657" s="48">
        <v>0</v>
      </c>
      <c r="F657" s="48">
        <v>0</v>
      </c>
      <c r="G657" s="48">
        <v>0</v>
      </c>
      <c r="H657" s="48">
        <v>0</v>
      </c>
      <c r="I657" s="48">
        <v>0</v>
      </c>
      <c r="J657" s="48">
        <v>0</v>
      </c>
      <c r="K657" s="48">
        <v>0</v>
      </c>
      <c r="L657" s="2"/>
      <c r="M657" s="2"/>
    </row>
    <row r="658" spans="1:13" ht="31.5" hidden="1">
      <c r="A658" s="135"/>
      <c r="B658" s="114"/>
      <c r="C658" s="75" t="s">
        <v>201</v>
      </c>
      <c r="D658" s="48">
        <v>0</v>
      </c>
      <c r="E658" s="48">
        <v>0</v>
      </c>
      <c r="F658" s="48">
        <v>0</v>
      </c>
      <c r="G658" s="48">
        <v>0</v>
      </c>
      <c r="H658" s="48">
        <v>0</v>
      </c>
      <c r="I658" s="48">
        <v>0</v>
      </c>
      <c r="J658" s="48">
        <v>0</v>
      </c>
      <c r="K658" s="48">
        <v>0</v>
      </c>
      <c r="L658" s="2"/>
      <c r="M658" s="2"/>
    </row>
    <row r="659" spans="1:13" hidden="1">
      <c r="A659" s="135"/>
      <c r="B659" s="114"/>
      <c r="C659" s="75" t="s">
        <v>9</v>
      </c>
      <c r="D659" s="48">
        <v>0</v>
      </c>
      <c r="E659" s="48">
        <v>0</v>
      </c>
      <c r="F659" s="48">
        <v>0</v>
      </c>
      <c r="G659" s="48">
        <v>0</v>
      </c>
      <c r="H659" s="48">
        <v>0</v>
      </c>
      <c r="I659" s="48">
        <v>0</v>
      </c>
      <c r="J659" s="48">
        <v>0</v>
      </c>
      <c r="K659" s="48">
        <v>0</v>
      </c>
      <c r="L659" s="2"/>
      <c r="M659" s="2"/>
    </row>
    <row r="660" spans="1:13" ht="31.5" hidden="1">
      <c r="A660" s="135"/>
      <c r="B660" s="114"/>
      <c r="C660" s="75" t="s">
        <v>202</v>
      </c>
      <c r="D660" s="48">
        <v>0</v>
      </c>
      <c r="E660" s="48">
        <v>0</v>
      </c>
      <c r="F660" s="48">
        <v>0</v>
      </c>
      <c r="G660" s="48">
        <v>0</v>
      </c>
      <c r="H660" s="48">
        <v>0</v>
      </c>
      <c r="I660" s="48">
        <v>0</v>
      </c>
      <c r="J660" s="48">
        <v>0</v>
      </c>
      <c r="K660" s="48">
        <v>0</v>
      </c>
      <c r="L660" s="2"/>
      <c r="M660" s="2"/>
    </row>
    <row r="661" spans="1:13" hidden="1">
      <c r="A661" s="135"/>
      <c r="B661" s="114"/>
      <c r="C661" s="75" t="s">
        <v>219</v>
      </c>
      <c r="D661" s="48">
        <v>0</v>
      </c>
      <c r="E661" s="48" t="s">
        <v>265</v>
      </c>
      <c r="F661" s="48" t="s">
        <v>265</v>
      </c>
      <c r="G661" s="48" t="s">
        <v>265</v>
      </c>
      <c r="H661" s="48">
        <v>0</v>
      </c>
      <c r="I661" s="48">
        <v>0</v>
      </c>
      <c r="J661" s="48" t="s">
        <v>265</v>
      </c>
      <c r="K661" s="48" t="s">
        <v>265</v>
      </c>
      <c r="L661" s="2"/>
      <c r="M661" s="2"/>
    </row>
    <row r="662" spans="1:13" ht="31.5" hidden="1">
      <c r="A662" s="135"/>
      <c r="B662" s="114"/>
      <c r="C662" s="75" t="s">
        <v>220</v>
      </c>
      <c r="D662" s="48">
        <v>0</v>
      </c>
      <c r="E662" s="48" t="s">
        <v>265</v>
      </c>
      <c r="F662" s="48" t="s">
        <v>265</v>
      </c>
      <c r="G662" s="48" t="s">
        <v>265</v>
      </c>
      <c r="H662" s="48">
        <v>0</v>
      </c>
      <c r="I662" s="48">
        <v>0</v>
      </c>
      <c r="J662" s="48" t="s">
        <v>265</v>
      </c>
      <c r="K662" s="48" t="s">
        <v>265</v>
      </c>
      <c r="L662" s="2"/>
      <c r="M662" s="2"/>
    </row>
    <row r="663" spans="1:13">
      <c r="A663" s="136" t="s">
        <v>338</v>
      </c>
      <c r="B663" s="114" t="s">
        <v>5</v>
      </c>
      <c r="C663" s="54" t="s">
        <v>3</v>
      </c>
      <c r="D663" s="48">
        <f>(D664+D666+D668+D669)</f>
        <v>52240.4</v>
      </c>
      <c r="E663" s="48">
        <f>(E664+E666)</f>
        <v>0</v>
      </c>
      <c r="F663" s="48">
        <f>(F664+F666)</f>
        <v>0</v>
      </c>
      <c r="G663" s="48">
        <f>(G664+G666)</f>
        <v>0</v>
      </c>
      <c r="H663" s="48">
        <f>(H664+H666+H668+H669)</f>
        <v>0</v>
      </c>
      <c r="I663" s="48">
        <v>0</v>
      </c>
      <c r="J663" s="48">
        <v>0</v>
      </c>
      <c r="K663" s="48">
        <v>0</v>
      </c>
      <c r="L663" s="2"/>
      <c r="M663" s="2"/>
    </row>
    <row r="664" spans="1:13">
      <c r="A664" s="137"/>
      <c r="B664" s="114"/>
      <c r="C664" s="75" t="s">
        <v>4</v>
      </c>
      <c r="D664" s="48">
        <v>1044.8</v>
      </c>
      <c r="E664" s="48">
        <v>0</v>
      </c>
      <c r="F664" s="48">
        <v>0</v>
      </c>
      <c r="G664" s="48">
        <v>0</v>
      </c>
      <c r="H664" s="48">
        <v>0</v>
      </c>
      <c r="I664" s="48">
        <v>0</v>
      </c>
      <c r="J664" s="48">
        <v>0</v>
      </c>
      <c r="K664" s="48">
        <v>0</v>
      </c>
      <c r="L664" s="2"/>
      <c r="M664" s="2"/>
    </row>
    <row r="665" spans="1:13" ht="31.5">
      <c r="A665" s="137"/>
      <c r="B665" s="114"/>
      <c r="C665" s="75" t="s">
        <v>201</v>
      </c>
      <c r="D665" s="48">
        <v>1044.8</v>
      </c>
      <c r="E665" s="48">
        <v>0</v>
      </c>
      <c r="F665" s="48">
        <v>0</v>
      </c>
      <c r="G665" s="48">
        <v>0</v>
      </c>
      <c r="H665" s="48">
        <v>0</v>
      </c>
      <c r="I665" s="48">
        <v>0</v>
      </c>
      <c r="J665" s="48">
        <v>0</v>
      </c>
      <c r="K665" s="48">
        <v>0</v>
      </c>
      <c r="L665" s="2"/>
      <c r="M665" s="2"/>
    </row>
    <row r="666" spans="1:13">
      <c r="A666" s="137"/>
      <c r="B666" s="114"/>
      <c r="C666" s="75" t="s">
        <v>9</v>
      </c>
      <c r="D666" s="48">
        <v>51195.6</v>
      </c>
      <c r="E666" s="48">
        <v>0</v>
      </c>
      <c r="F666" s="48">
        <v>0</v>
      </c>
      <c r="G666" s="48">
        <v>0</v>
      </c>
      <c r="H666" s="48">
        <v>0</v>
      </c>
      <c r="I666" s="48">
        <v>0</v>
      </c>
      <c r="J666" s="48">
        <v>0</v>
      </c>
      <c r="K666" s="48">
        <v>0</v>
      </c>
      <c r="L666" s="2"/>
      <c r="M666" s="2"/>
    </row>
    <row r="667" spans="1:13" ht="31.5">
      <c r="A667" s="137"/>
      <c r="B667" s="114"/>
      <c r="C667" s="75" t="s">
        <v>202</v>
      </c>
      <c r="D667" s="48">
        <v>51195.6</v>
      </c>
      <c r="E667" s="48">
        <v>0</v>
      </c>
      <c r="F667" s="48">
        <v>0</v>
      </c>
      <c r="G667" s="48">
        <v>0</v>
      </c>
      <c r="H667" s="48">
        <v>0</v>
      </c>
      <c r="I667" s="48">
        <v>0</v>
      </c>
      <c r="J667" s="48">
        <v>0</v>
      </c>
      <c r="K667" s="48">
        <v>0</v>
      </c>
      <c r="L667" s="2"/>
      <c r="M667" s="2"/>
    </row>
    <row r="668" spans="1:13">
      <c r="A668" s="137"/>
      <c r="B668" s="114"/>
      <c r="C668" s="75" t="s">
        <v>219</v>
      </c>
      <c r="D668" s="48">
        <v>0</v>
      </c>
      <c r="E668" s="48" t="s">
        <v>265</v>
      </c>
      <c r="F668" s="48" t="s">
        <v>265</v>
      </c>
      <c r="G668" s="48" t="s">
        <v>265</v>
      </c>
      <c r="H668" s="48">
        <v>0</v>
      </c>
      <c r="I668" s="48">
        <v>0</v>
      </c>
      <c r="J668" s="48" t="s">
        <v>265</v>
      </c>
      <c r="K668" s="48" t="s">
        <v>265</v>
      </c>
      <c r="L668" s="2"/>
      <c r="M668" s="2"/>
    </row>
    <row r="669" spans="1:13" ht="31.5">
      <c r="A669" s="138"/>
      <c r="B669" s="114"/>
      <c r="C669" s="75" t="s">
        <v>220</v>
      </c>
      <c r="D669" s="48">
        <v>0</v>
      </c>
      <c r="E669" s="48" t="s">
        <v>265</v>
      </c>
      <c r="F669" s="48" t="s">
        <v>265</v>
      </c>
      <c r="G669" s="48" t="s">
        <v>265</v>
      </c>
      <c r="H669" s="48">
        <v>0</v>
      </c>
      <c r="I669" s="48">
        <v>0</v>
      </c>
      <c r="J669" s="48" t="s">
        <v>265</v>
      </c>
      <c r="K669" s="48" t="s">
        <v>265</v>
      </c>
      <c r="L669" s="2"/>
      <c r="M669" s="2"/>
    </row>
    <row r="670" spans="1:13" hidden="1">
      <c r="A670" s="136" t="s">
        <v>337</v>
      </c>
      <c r="B670" s="114" t="s">
        <v>5</v>
      </c>
      <c r="C670" s="54" t="s">
        <v>3</v>
      </c>
      <c r="D670" s="48">
        <f>(D671+D673+D675+D676)</f>
        <v>0</v>
      </c>
      <c r="E670" s="48">
        <f>(E671+E673)</f>
        <v>0</v>
      </c>
      <c r="F670" s="48">
        <f>(F671+F673)</f>
        <v>0</v>
      </c>
      <c r="G670" s="48">
        <f>(G671+G673)</f>
        <v>0</v>
      </c>
      <c r="H670" s="48">
        <f>(H671+H673+H675+H676)</f>
        <v>0</v>
      </c>
      <c r="I670" s="48">
        <v>0</v>
      </c>
      <c r="J670" s="48">
        <v>0</v>
      </c>
      <c r="K670" s="48">
        <v>0</v>
      </c>
      <c r="L670" s="2"/>
      <c r="M670" s="2"/>
    </row>
    <row r="671" spans="1:13" hidden="1">
      <c r="A671" s="137"/>
      <c r="B671" s="114"/>
      <c r="C671" s="75" t="s">
        <v>4</v>
      </c>
      <c r="D671" s="48">
        <v>0</v>
      </c>
      <c r="E671" s="48">
        <v>0</v>
      </c>
      <c r="F671" s="48">
        <v>0</v>
      </c>
      <c r="G671" s="48">
        <v>0</v>
      </c>
      <c r="H671" s="48">
        <v>0</v>
      </c>
      <c r="I671" s="48">
        <v>0</v>
      </c>
      <c r="J671" s="48">
        <v>0</v>
      </c>
      <c r="K671" s="48">
        <v>0</v>
      </c>
      <c r="L671" s="2"/>
      <c r="M671" s="2"/>
    </row>
    <row r="672" spans="1:13" ht="31.5" hidden="1">
      <c r="A672" s="137"/>
      <c r="B672" s="114"/>
      <c r="C672" s="75" t="s">
        <v>201</v>
      </c>
      <c r="D672" s="48">
        <v>0</v>
      </c>
      <c r="E672" s="48">
        <v>0</v>
      </c>
      <c r="F672" s="48">
        <v>0</v>
      </c>
      <c r="G672" s="48">
        <v>0</v>
      </c>
      <c r="H672" s="48">
        <v>0</v>
      </c>
      <c r="I672" s="48">
        <v>0</v>
      </c>
      <c r="J672" s="48">
        <v>0</v>
      </c>
      <c r="K672" s="48">
        <v>0</v>
      </c>
      <c r="L672" s="2"/>
      <c r="M672" s="2"/>
    </row>
    <row r="673" spans="1:13" hidden="1">
      <c r="A673" s="137"/>
      <c r="B673" s="114"/>
      <c r="C673" s="75" t="s">
        <v>9</v>
      </c>
      <c r="D673" s="48">
        <v>0</v>
      </c>
      <c r="E673" s="48">
        <v>0</v>
      </c>
      <c r="F673" s="48">
        <v>0</v>
      </c>
      <c r="G673" s="48">
        <v>0</v>
      </c>
      <c r="H673" s="48">
        <v>0</v>
      </c>
      <c r="I673" s="48">
        <v>0</v>
      </c>
      <c r="J673" s="48">
        <v>0</v>
      </c>
      <c r="K673" s="48">
        <v>0</v>
      </c>
      <c r="L673" s="2"/>
      <c r="M673" s="2"/>
    </row>
    <row r="674" spans="1:13" ht="31.5" hidden="1">
      <c r="A674" s="137"/>
      <c r="B674" s="114"/>
      <c r="C674" s="75" t="s">
        <v>202</v>
      </c>
      <c r="D674" s="48">
        <v>0</v>
      </c>
      <c r="E674" s="48">
        <v>0</v>
      </c>
      <c r="F674" s="48">
        <v>0</v>
      </c>
      <c r="G674" s="48">
        <v>0</v>
      </c>
      <c r="H674" s="48">
        <v>0</v>
      </c>
      <c r="I674" s="48">
        <v>0</v>
      </c>
      <c r="J674" s="48">
        <v>0</v>
      </c>
      <c r="K674" s="48">
        <v>0</v>
      </c>
      <c r="L674" s="2"/>
      <c r="M674" s="2"/>
    </row>
    <row r="675" spans="1:13" hidden="1">
      <c r="A675" s="137"/>
      <c r="B675" s="114"/>
      <c r="C675" s="75" t="s">
        <v>219</v>
      </c>
      <c r="D675" s="48">
        <v>0</v>
      </c>
      <c r="E675" s="48" t="s">
        <v>265</v>
      </c>
      <c r="F675" s="48" t="s">
        <v>265</v>
      </c>
      <c r="G675" s="48" t="s">
        <v>265</v>
      </c>
      <c r="H675" s="48">
        <v>0</v>
      </c>
      <c r="I675" s="48">
        <v>0</v>
      </c>
      <c r="J675" s="48" t="s">
        <v>265</v>
      </c>
      <c r="K675" s="48" t="s">
        <v>265</v>
      </c>
      <c r="L675" s="2"/>
      <c r="M675" s="2"/>
    </row>
    <row r="676" spans="1:13" ht="31.5" hidden="1">
      <c r="A676" s="138"/>
      <c r="B676" s="114"/>
      <c r="C676" s="75" t="s">
        <v>220</v>
      </c>
      <c r="D676" s="48">
        <v>0</v>
      </c>
      <c r="E676" s="48" t="s">
        <v>265</v>
      </c>
      <c r="F676" s="48" t="s">
        <v>265</v>
      </c>
      <c r="G676" s="48" t="s">
        <v>265</v>
      </c>
      <c r="H676" s="48">
        <v>0</v>
      </c>
      <c r="I676" s="48">
        <v>0</v>
      </c>
      <c r="J676" s="48" t="s">
        <v>265</v>
      </c>
      <c r="K676" s="48" t="s">
        <v>265</v>
      </c>
      <c r="L676" s="2"/>
      <c r="M676" s="2"/>
    </row>
    <row r="677" spans="1:13">
      <c r="A677" s="135" t="s">
        <v>64</v>
      </c>
      <c r="B677" s="135"/>
      <c r="C677" s="135"/>
      <c r="D677" s="135"/>
      <c r="E677" s="135"/>
      <c r="F677" s="135"/>
      <c r="G677" s="135"/>
      <c r="H677" s="135"/>
      <c r="I677" s="135"/>
      <c r="J677" s="135"/>
      <c r="K677" s="135"/>
      <c r="L677" s="2"/>
      <c r="M677" s="2"/>
    </row>
    <row r="678" spans="1:13">
      <c r="A678" s="131" t="s">
        <v>74</v>
      </c>
      <c r="B678" s="114" t="s">
        <v>304</v>
      </c>
      <c r="C678" s="54" t="s">
        <v>3</v>
      </c>
      <c r="D678" s="48">
        <f>D685+D692+D699+D706</f>
        <v>1800</v>
      </c>
      <c r="E678" s="48" t="s">
        <v>265</v>
      </c>
      <c r="F678" s="48" t="s">
        <v>265</v>
      </c>
      <c r="G678" s="48" t="s">
        <v>265</v>
      </c>
      <c r="H678" s="48">
        <f>H679+H681+H683+H684</f>
        <v>0</v>
      </c>
      <c r="I678" s="48">
        <f t="shared" ref="I678:I741" si="114">H678/D678*100</f>
        <v>0</v>
      </c>
      <c r="J678" s="48" t="s">
        <v>265</v>
      </c>
      <c r="K678" s="48" t="s">
        <v>265</v>
      </c>
      <c r="L678" s="3"/>
      <c r="M678" s="2"/>
    </row>
    <row r="679" spans="1:13">
      <c r="A679" s="131"/>
      <c r="B679" s="114"/>
      <c r="C679" s="75" t="s">
        <v>4</v>
      </c>
      <c r="D679" s="48">
        <f>D686+D693+D700+D707</f>
        <v>1800</v>
      </c>
      <c r="E679" s="48">
        <f t="shared" ref="E679:F679" si="115">E686+E693+E700+E707</f>
        <v>1800</v>
      </c>
      <c r="F679" s="48">
        <f t="shared" si="115"/>
        <v>1620</v>
      </c>
      <c r="G679" s="48">
        <f t="shared" ref="G679:H679" si="116">G686+G693+G700+G707</f>
        <v>0</v>
      </c>
      <c r="H679" s="48">
        <f t="shared" si="116"/>
        <v>0</v>
      </c>
      <c r="I679" s="48">
        <f t="shared" si="114"/>
        <v>0</v>
      </c>
      <c r="J679" s="48">
        <f>G679/E679*100</f>
        <v>0</v>
      </c>
      <c r="K679" s="48">
        <f>G679/F679*100</f>
        <v>0</v>
      </c>
      <c r="L679" s="3"/>
      <c r="M679" s="9"/>
    </row>
    <row r="680" spans="1:13" ht="31.5">
      <c r="A680" s="131"/>
      <c r="B680" s="114"/>
      <c r="C680" s="75" t="s">
        <v>201</v>
      </c>
      <c r="D680" s="48">
        <v>0</v>
      </c>
      <c r="E680" s="48">
        <v>0</v>
      </c>
      <c r="F680" s="48">
        <v>0</v>
      </c>
      <c r="G680" s="48">
        <f t="shared" ref="G680:H684" si="117">G687+G694+G701+G708</f>
        <v>0</v>
      </c>
      <c r="H680" s="48">
        <f t="shared" si="117"/>
        <v>0</v>
      </c>
      <c r="I680" s="48">
        <v>0</v>
      </c>
      <c r="J680" s="48">
        <v>0</v>
      </c>
      <c r="K680" s="48">
        <v>0</v>
      </c>
      <c r="L680" s="3"/>
      <c r="M680" s="2"/>
    </row>
    <row r="681" spans="1:13">
      <c r="A681" s="131"/>
      <c r="B681" s="114"/>
      <c r="C681" s="75" t="s">
        <v>218</v>
      </c>
      <c r="D681" s="48">
        <f>D688+D695+D702+D709</f>
        <v>0</v>
      </c>
      <c r="E681" s="48">
        <f>E688+E695+E702+E709</f>
        <v>0</v>
      </c>
      <c r="F681" s="48">
        <f>F688+F695+F702+F709</f>
        <v>0</v>
      </c>
      <c r="G681" s="48">
        <f t="shared" si="117"/>
        <v>0</v>
      </c>
      <c r="H681" s="48">
        <f t="shared" si="117"/>
        <v>0</v>
      </c>
      <c r="I681" s="48">
        <v>0</v>
      </c>
      <c r="J681" s="48">
        <v>0</v>
      </c>
      <c r="K681" s="48">
        <v>0</v>
      </c>
      <c r="L681" s="3"/>
    </row>
    <row r="682" spans="1:13" ht="31.5">
      <c r="A682" s="131"/>
      <c r="B682" s="114"/>
      <c r="C682" s="75" t="s">
        <v>202</v>
      </c>
      <c r="D682" s="48">
        <v>0</v>
      </c>
      <c r="E682" s="48">
        <f>E689+E696+E703+E710</f>
        <v>0</v>
      </c>
      <c r="F682" s="48">
        <f>F689+F696+F703+F710</f>
        <v>0</v>
      </c>
      <c r="G682" s="48">
        <f t="shared" si="117"/>
        <v>0</v>
      </c>
      <c r="H682" s="48">
        <f t="shared" si="117"/>
        <v>0</v>
      </c>
      <c r="I682" s="48">
        <v>0</v>
      </c>
      <c r="J682" s="48">
        <v>0</v>
      </c>
      <c r="K682" s="48">
        <v>0</v>
      </c>
      <c r="L682" s="3"/>
    </row>
    <row r="683" spans="1:13">
      <c r="A683" s="131"/>
      <c r="B683" s="114"/>
      <c r="C683" s="75" t="s">
        <v>219</v>
      </c>
      <c r="D683" s="48">
        <f>D690+D697+D704+D711</f>
        <v>0</v>
      </c>
      <c r="E683" s="48" t="s">
        <v>265</v>
      </c>
      <c r="F683" s="48" t="s">
        <v>265</v>
      </c>
      <c r="G683" s="48" t="s">
        <v>265</v>
      </c>
      <c r="H683" s="48">
        <f t="shared" si="117"/>
        <v>0</v>
      </c>
      <c r="I683" s="48">
        <v>0</v>
      </c>
      <c r="J683" s="48" t="s">
        <v>265</v>
      </c>
      <c r="K683" s="48" t="s">
        <v>265</v>
      </c>
      <c r="L683" s="3"/>
    </row>
    <row r="684" spans="1:13" ht="31.5">
      <c r="A684" s="131"/>
      <c r="B684" s="114"/>
      <c r="C684" s="75" t="s">
        <v>220</v>
      </c>
      <c r="D684" s="48">
        <f>D691+D698+D705+D712</f>
        <v>0</v>
      </c>
      <c r="E684" s="48" t="s">
        <v>265</v>
      </c>
      <c r="F684" s="48" t="s">
        <v>265</v>
      </c>
      <c r="G684" s="48" t="s">
        <v>265</v>
      </c>
      <c r="H684" s="48">
        <f t="shared" si="117"/>
        <v>0</v>
      </c>
      <c r="I684" s="48">
        <v>0</v>
      </c>
      <c r="J684" s="48" t="s">
        <v>265</v>
      </c>
      <c r="K684" s="48" t="s">
        <v>265</v>
      </c>
      <c r="L684" s="3"/>
    </row>
    <row r="685" spans="1:13" hidden="1">
      <c r="A685" s="131" t="s">
        <v>67</v>
      </c>
      <c r="B685" s="114" t="s">
        <v>195</v>
      </c>
      <c r="C685" s="54" t="s">
        <v>3</v>
      </c>
      <c r="D685" s="48">
        <f>D686+D688+D690+D691</f>
        <v>0</v>
      </c>
      <c r="E685" s="48" t="s">
        <v>265</v>
      </c>
      <c r="F685" s="48" t="s">
        <v>265</v>
      </c>
      <c r="G685" s="48" t="s">
        <v>265</v>
      </c>
      <c r="H685" s="48">
        <f>H686+H688+H690+H691</f>
        <v>0</v>
      </c>
      <c r="I685" s="48">
        <v>0</v>
      </c>
      <c r="J685" s="48" t="s">
        <v>265</v>
      </c>
      <c r="K685" s="48" t="s">
        <v>265</v>
      </c>
      <c r="L685" s="3"/>
    </row>
    <row r="686" spans="1:13" hidden="1">
      <c r="A686" s="131"/>
      <c r="B686" s="114"/>
      <c r="C686" s="75" t="s">
        <v>4</v>
      </c>
      <c r="D686" s="48">
        <v>0</v>
      </c>
      <c r="E686" s="48">
        <v>0</v>
      </c>
      <c r="F686" s="48">
        <v>0</v>
      </c>
      <c r="G686" s="48">
        <v>0</v>
      </c>
      <c r="H686" s="48">
        <v>0</v>
      </c>
      <c r="I686" s="48">
        <v>0</v>
      </c>
      <c r="J686" s="48">
        <v>0</v>
      </c>
      <c r="K686" s="48">
        <v>0</v>
      </c>
      <c r="L686" s="3"/>
    </row>
    <row r="687" spans="1:13" ht="31.5" hidden="1">
      <c r="A687" s="131"/>
      <c r="B687" s="114"/>
      <c r="C687" s="75" t="s">
        <v>201</v>
      </c>
      <c r="D687" s="48">
        <v>0</v>
      </c>
      <c r="E687" s="48">
        <v>0</v>
      </c>
      <c r="F687" s="48">
        <v>0</v>
      </c>
      <c r="G687" s="48">
        <v>0</v>
      </c>
      <c r="H687" s="48">
        <v>0</v>
      </c>
      <c r="I687" s="48">
        <v>0</v>
      </c>
      <c r="J687" s="48">
        <v>0</v>
      </c>
      <c r="K687" s="48">
        <v>0</v>
      </c>
      <c r="L687" s="3"/>
    </row>
    <row r="688" spans="1:13" hidden="1">
      <c r="A688" s="131"/>
      <c r="B688" s="114"/>
      <c r="C688" s="75" t="s">
        <v>9</v>
      </c>
      <c r="D688" s="48">
        <v>0</v>
      </c>
      <c r="E688" s="48">
        <v>0</v>
      </c>
      <c r="F688" s="48">
        <v>0</v>
      </c>
      <c r="G688" s="48">
        <v>0</v>
      </c>
      <c r="H688" s="48">
        <v>0</v>
      </c>
      <c r="I688" s="48">
        <v>0</v>
      </c>
      <c r="J688" s="48">
        <v>0</v>
      </c>
      <c r="K688" s="48">
        <v>0</v>
      </c>
      <c r="L688" s="3"/>
    </row>
    <row r="689" spans="1:13" ht="31.5" hidden="1">
      <c r="A689" s="131"/>
      <c r="B689" s="114"/>
      <c r="C689" s="75" t="s">
        <v>202</v>
      </c>
      <c r="D689" s="48">
        <v>0</v>
      </c>
      <c r="E689" s="48">
        <v>0</v>
      </c>
      <c r="F689" s="48">
        <v>0</v>
      </c>
      <c r="G689" s="48">
        <v>0</v>
      </c>
      <c r="H689" s="48">
        <v>0</v>
      </c>
      <c r="I689" s="48">
        <v>0</v>
      </c>
      <c r="J689" s="48">
        <v>0</v>
      </c>
      <c r="K689" s="48">
        <v>0</v>
      </c>
      <c r="L689" s="3"/>
    </row>
    <row r="690" spans="1:13" hidden="1">
      <c r="A690" s="131"/>
      <c r="B690" s="114"/>
      <c r="C690" s="75" t="s">
        <v>219</v>
      </c>
      <c r="D690" s="48">
        <v>0</v>
      </c>
      <c r="E690" s="48" t="s">
        <v>265</v>
      </c>
      <c r="F690" s="48" t="s">
        <v>265</v>
      </c>
      <c r="G690" s="48" t="s">
        <v>265</v>
      </c>
      <c r="H690" s="48">
        <v>0</v>
      </c>
      <c r="I690" s="48">
        <v>0</v>
      </c>
      <c r="J690" s="48" t="s">
        <v>265</v>
      </c>
      <c r="K690" s="48" t="s">
        <v>265</v>
      </c>
      <c r="L690" s="3"/>
    </row>
    <row r="691" spans="1:13" ht="31.5" hidden="1">
      <c r="A691" s="131"/>
      <c r="B691" s="114"/>
      <c r="C691" s="75" t="s">
        <v>220</v>
      </c>
      <c r="D691" s="48">
        <v>0</v>
      </c>
      <c r="E691" s="48" t="s">
        <v>265</v>
      </c>
      <c r="F691" s="48" t="s">
        <v>265</v>
      </c>
      <c r="G691" s="48" t="s">
        <v>265</v>
      </c>
      <c r="H691" s="48">
        <v>0</v>
      </c>
      <c r="I691" s="48">
        <v>0</v>
      </c>
      <c r="J691" s="48" t="s">
        <v>265</v>
      </c>
      <c r="K691" s="48" t="s">
        <v>265</v>
      </c>
      <c r="L691" s="3"/>
    </row>
    <row r="692" spans="1:13">
      <c r="A692" s="131" t="s">
        <v>68</v>
      </c>
      <c r="B692" s="114" t="s">
        <v>195</v>
      </c>
      <c r="C692" s="54" t="s">
        <v>3</v>
      </c>
      <c r="D692" s="48">
        <f>D693+D695+D697+D698</f>
        <v>1800</v>
      </c>
      <c r="E692" s="48" t="s">
        <v>265</v>
      </c>
      <c r="F692" s="48" t="s">
        <v>265</v>
      </c>
      <c r="G692" s="48" t="s">
        <v>265</v>
      </c>
      <c r="H692" s="48">
        <f>H693+H695+H697+H698</f>
        <v>0</v>
      </c>
      <c r="I692" s="48">
        <v>0</v>
      </c>
      <c r="J692" s="48" t="s">
        <v>265</v>
      </c>
      <c r="K692" s="48" t="s">
        <v>265</v>
      </c>
      <c r="L692" s="3"/>
    </row>
    <row r="693" spans="1:13">
      <c r="A693" s="131"/>
      <c r="B693" s="114"/>
      <c r="C693" s="75" t="s">
        <v>4</v>
      </c>
      <c r="D693" s="48">
        <v>1800</v>
      </c>
      <c r="E693" s="48">
        <v>1800</v>
      </c>
      <c r="F693" s="48">
        <v>1620</v>
      </c>
      <c r="G693" s="48">
        <v>0</v>
      </c>
      <c r="H693" s="48">
        <v>0</v>
      </c>
      <c r="I693" s="48">
        <v>0</v>
      </c>
      <c r="J693" s="48">
        <v>0</v>
      </c>
      <c r="K693" s="48">
        <v>0</v>
      </c>
      <c r="L693" s="3"/>
    </row>
    <row r="694" spans="1:13" ht="31.5">
      <c r="A694" s="131"/>
      <c r="B694" s="114"/>
      <c r="C694" s="75" t="s">
        <v>201</v>
      </c>
      <c r="D694" s="48">
        <v>0</v>
      </c>
      <c r="E694" s="48">
        <v>0</v>
      </c>
      <c r="F694" s="48">
        <v>0</v>
      </c>
      <c r="G694" s="48">
        <v>0</v>
      </c>
      <c r="H694" s="48">
        <v>0</v>
      </c>
      <c r="I694" s="48">
        <v>0</v>
      </c>
      <c r="J694" s="48">
        <v>0</v>
      </c>
      <c r="K694" s="48">
        <v>0</v>
      </c>
      <c r="L694" s="3"/>
    </row>
    <row r="695" spans="1:13">
      <c r="A695" s="131"/>
      <c r="B695" s="114"/>
      <c r="C695" s="75" t="s">
        <v>9</v>
      </c>
      <c r="D695" s="48">
        <v>0</v>
      </c>
      <c r="E695" s="48">
        <v>0</v>
      </c>
      <c r="F695" s="48">
        <v>0</v>
      </c>
      <c r="G695" s="48">
        <v>0</v>
      </c>
      <c r="H695" s="48">
        <v>0</v>
      </c>
      <c r="I695" s="48">
        <v>0</v>
      </c>
      <c r="J695" s="48">
        <v>0</v>
      </c>
      <c r="K695" s="48">
        <v>0</v>
      </c>
      <c r="L695" s="3"/>
    </row>
    <row r="696" spans="1:13" ht="31.5">
      <c r="A696" s="131"/>
      <c r="B696" s="114"/>
      <c r="C696" s="75" t="s">
        <v>202</v>
      </c>
      <c r="D696" s="48">
        <v>0</v>
      </c>
      <c r="E696" s="48">
        <v>0</v>
      </c>
      <c r="F696" s="48">
        <v>0</v>
      </c>
      <c r="G696" s="48">
        <v>0</v>
      </c>
      <c r="H696" s="48">
        <v>0</v>
      </c>
      <c r="I696" s="48">
        <v>0</v>
      </c>
      <c r="J696" s="48">
        <v>0</v>
      </c>
      <c r="K696" s="48">
        <v>0</v>
      </c>
      <c r="L696" s="3"/>
    </row>
    <row r="697" spans="1:13">
      <c r="A697" s="131"/>
      <c r="B697" s="114"/>
      <c r="C697" s="75" t="s">
        <v>219</v>
      </c>
      <c r="D697" s="48">
        <v>0</v>
      </c>
      <c r="E697" s="48" t="s">
        <v>265</v>
      </c>
      <c r="F697" s="48" t="s">
        <v>265</v>
      </c>
      <c r="G697" s="48" t="s">
        <v>265</v>
      </c>
      <c r="H697" s="48">
        <v>0</v>
      </c>
      <c r="I697" s="48">
        <v>0</v>
      </c>
      <c r="J697" s="48" t="s">
        <v>265</v>
      </c>
      <c r="K697" s="48" t="s">
        <v>265</v>
      </c>
      <c r="L697" s="3"/>
    </row>
    <row r="698" spans="1:13" ht="31.5">
      <c r="A698" s="131"/>
      <c r="B698" s="114"/>
      <c r="C698" s="75" t="s">
        <v>220</v>
      </c>
      <c r="D698" s="48">
        <v>0</v>
      </c>
      <c r="E698" s="48" t="s">
        <v>265</v>
      </c>
      <c r="F698" s="48" t="s">
        <v>265</v>
      </c>
      <c r="G698" s="48" t="s">
        <v>265</v>
      </c>
      <c r="H698" s="48">
        <v>0</v>
      </c>
      <c r="I698" s="48">
        <v>0</v>
      </c>
      <c r="J698" s="48" t="s">
        <v>265</v>
      </c>
      <c r="K698" s="48" t="s">
        <v>265</v>
      </c>
      <c r="L698" s="3"/>
    </row>
    <row r="699" spans="1:13" hidden="1">
      <c r="A699" s="131" t="s">
        <v>203</v>
      </c>
      <c r="B699" s="114" t="s">
        <v>303</v>
      </c>
      <c r="C699" s="54" t="s">
        <v>3</v>
      </c>
      <c r="D699" s="48">
        <f>D700+D702+D704+D705</f>
        <v>0</v>
      </c>
      <c r="E699" s="48" t="s">
        <v>265</v>
      </c>
      <c r="F699" s="48" t="s">
        <v>265</v>
      </c>
      <c r="G699" s="48" t="s">
        <v>265</v>
      </c>
      <c r="H699" s="48">
        <v>0</v>
      </c>
      <c r="I699" s="48">
        <v>0</v>
      </c>
      <c r="J699" s="48" t="s">
        <v>265</v>
      </c>
      <c r="K699" s="48" t="s">
        <v>265</v>
      </c>
      <c r="L699" s="3"/>
      <c r="M699" s="17"/>
    </row>
    <row r="700" spans="1:13" hidden="1">
      <c r="A700" s="131"/>
      <c r="B700" s="114"/>
      <c r="C700" s="75" t="s">
        <v>4</v>
      </c>
      <c r="D700" s="48">
        <v>0</v>
      </c>
      <c r="E700" s="48">
        <v>0</v>
      </c>
      <c r="F700" s="48">
        <v>0</v>
      </c>
      <c r="G700" s="48">
        <v>0</v>
      </c>
      <c r="H700" s="48">
        <v>0</v>
      </c>
      <c r="I700" s="48">
        <v>0</v>
      </c>
      <c r="J700" s="48">
        <v>0</v>
      </c>
      <c r="K700" s="48">
        <v>0</v>
      </c>
      <c r="L700" s="3"/>
      <c r="M700" s="7"/>
    </row>
    <row r="701" spans="1:13" ht="31.5" hidden="1">
      <c r="A701" s="131"/>
      <c r="B701" s="114"/>
      <c r="C701" s="75" t="s">
        <v>201</v>
      </c>
      <c r="D701" s="48">
        <v>0</v>
      </c>
      <c r="E701" s="48">
        <v>0</v>
      </c>
      <c r="F701" s="48">
        <v>0</v>
      </c>
      <c r="G701" s="48">
        <v>0</v>
      </c>
      <c r="H701" s="48">
        <v>0</v>
      </c>
      <c r="I701" s="48">
        <v>0</v>
      </c>
      <c r="J701" s="48">
        <v>0</v>
      </c>
      <c r="K701" s="48">
        <v>0</v>
      </c>
      <c r="L701" s="3"/>
      <c r="M701" s="17"/>
    </row>
    <row r="702" spans="1:13" hidden="1">
      <c r="A702" s="131"/>
      <c r="B702" s="114"/>
      <c r="C702" s="75" t="s">
        <v>9</v>
      </c>
      <c r="D702" s="48">
        <v>0</v>
      </c>
      <c r="E702" s="48">
        <v>0</v>
      </c>
      <c r="F702" s="48">
        <v>0</v>
      </c>
      <c r="G702" s="48">
        <v>0</v>
      </c>
      <c r="H702" s="48">
        <v>0</v>
      </c>
      <c r="I702" s="48">
        <v>0</v>
      </c>
      <c r="J702" s="48">
        <v>0</v>
      </c>
      <c r="K702" s="48">
        <v>0</v>
      </c>
      <c r="L702" s="3"/>
    </row>
    <row r="703" spans="1:13" ht="31.5" hidden="1">
      <c r="A703" s="131"/>
      <c r="B703" s="114"/>
      <c r="C703" s="75" t="s">
        <v>202</v>
      </c>
      <c r="D703" s="48">
        <v>0</v>
      </c>
      <c r="E703" s="48">
        <v>0</v>
      </c>
      <c r="F703" s="48">
        <v>0</v>
      </c>
      <c r="G703" s="48">
        <v>0</v>
      </c>
      <c r="H703" s="48">
        <v>0</v>
      </c>
      <c r="I703" s="48">
        <v>0</v>
      </c>
      <c r="J703" s="48">
        <v>0</v>
      </c>
      <c r="K703" s="48">
        <v>0</v>
      </c>
      <c r="L703" s="3"/>
    </row>
    <row r="704" spans="1:13" hidden="1">
      <c r="A704" s="131"/>
      <c r="B704" s="114"/>
      <c r="C704" s="75" t="s">
        <v>219</v>
      </c>
      <c r="D704" s="48">
        <v>0</v>
      </c>
      <c r="E704" s="48" t="s">
        <v>265</v>
      </c>
      <c r="F704" s="48" t="s">
        <v>265</v>
      </c>
      <c r="G704" s="48" t="s">
        <v>265</v>
      </c>
      <c r="H704" s="48">
        <v>0</v>
      </c>
      <c r="I704" s="48">
        <v>0</v>
      </c>
      <c r="J704" s="48" t="s">
        <v>265</v>
      </c>
      <c r="K704" s="48" t="s">
        <v>265</v>
      </c>
      <c r="L704" s="3"/>
    </row>
    <row r="705" spans="1:13" ht="31.5" hidden="1">
      <c r="A705" s="131"/>
      <c r="B705" s="114"/>
      <c r="C705" s="75" t="s">
        <v>220</v>
      </c>
      <c r="D705" s="48">
        <v>0</v>
      </c>
      <c r="E705" s="48" t="s">
        <v>265</v>
      </c>
      <c r="F705" s="48" t="s">
        <v>265</v>
      </c>
      <c r="G705" s="48" t="s">
        <v>265</v>
      </c>
      <c r="H705" s="48">
        <v>0</v>
      </c>
      <c r="I705" s="48">
        <v>0</v>
      </c>
      <c r="J705" s="48" t="s">
        <v>265</v>
      </c>
      <c r="K705" s="48" t="s">
        <v>265</v>
      </c>
      <c r="L705" s="3"/>
    </row>
    <row r="706" spans="1:13" hidden="1">
      <c r="A706" s="131" t="s">
        <v>221</v>
      </c>
      <c r="B706" s="114" t="s">
        <v>195</v>
      </c>
      <c r="C706" s="54" t="s">
        <v>3</v>
      </c>
      <c r="D706" s="48">
        <f>D707+D709+D711+D712</f>
        <v>0</v>
      </c>
      <c r="E706" s="48" t="s">
        <v>265</v>
      </c>
      <c r="F706" s="48" t="s">
        <v>265</v>
      </c>
      <c r="G706" s="48" t="s">
        <v>265</v>
      </c>
      <c r="H706" s="48">
        <f>H707+H709+H711+H712</f>
        <v>0</v>
      </c>
      <c r="I706" s="48">
        <v>0</v>
      </c>
      <c r="J706" s="48" t="s">
        <v>265</v>
      </c>
      <c r="K706" s="48" t="s">
        <v>265</v>
      </c>
      <c r="L706" s="3"/>
    </row>
    <row r="707" spans="1:13" hidden="1">
      <c r="A707" s="131"/>
      <c r="B707" s="114"/>
      <c r="C707" s="75" t="s">
        <v>4</v>
      </c>
      <c r="D707" s="48">
        <v>0</v>
      </c>
      <c r="E707" s="48">
        <v>0</v>
      </c>
      <c r="F707" s="48">
        <v>0</v>
      </c>
      <c r="G707" s="48">
        <v>0</v>
      </c>
      <c r="H707" s="48">
        <v>0</v>
      </c>
      <c r="I707" s="48">
        <v>0</v>
      </c>
      <c r="J707" s="48">
        <v>0</v>
      </c>
      <c r="K707" s="48">
        <v>0</v>
      </c>
      <c r="L707" s="3"/>
    </row>
    <row r="708" spans="1:13" ht="31.5" hidden="1">
      <c r="A708" s="131"/>
      <c r="B708" s="114"/>
      <c r="C708" s="75" t="s">
        <v>201</v>
      </c>
      <c r="D708" s="48">
        <v>0</v>
      </c>
      <c r="E708" s="48">
        <v>0</v>
      </c>
      <c r="F708" s="48">
        <v>0</v>
      </c>
      <c r="G708" s="48">
        <v>0</v>
      </c>
      <c r="H708" s="48">
        <v>0</v>
      </c>
      <c r="I708" s="48">
        <v>0</v>
      </c>
      <c r="J708" s="48">
        <v>0</v>
      </c>
      <c r="K708" s="48">
        <v>0</v>
      </c>
      <c r="L708" s="3"/>
      <c r="M708" s="7"/>
    </row>
    <row r="709" spans="1:13" hidden="1">
      <c r="A709" s="131"/>
      <c r="B709" s="114"/>
      <c r="C709" s="75" t="s">
        <v>9</v>
      </c>
      <c r="D709" s="48">
        <v>0</v>
      </c>
      <c r="E709" s="48">
        <v>0</v>
      </c>
      <c r="F709" s="48">
        <v>0</v>
      </c>
      <c r="G709" s="48">
        <v>0</v>
      </c>
      <c r="H709" s="48">
        <v>0</v>
      </c>
      <c r="I709" s="48">
        <v>0</v>
      </c>
      <c r="J709" s="48">
        <v>0</v>
      </c>
      <c r="K709" s="48">
        <v>0</v>
      </c>
      <c r="L709" s="3"/>
    </row>
    <row r="710" spans="1:13" ht="31.5" hidden="1">
      <c r="A710" s="131"/>
      <c r="B710" s="114"/>
      <c r="C710" s="75" t="s">
        <v>202</v>
      </c>
      <c r="D710" s="48">
        <v>0</v>
      </c>
      <c r="E710" s="48">
        <v>0</v>
      </c>
      <c r="F710" s="48">
        <v>0</v>
      </c>
      <c r="G710" s="48">
        <v>0</v>
      </c>
      <c r="H710" s="48">
        <v>0</v>
      </c>
      <c r="I710" s="48">
        <v>0</v>
      </c>
      <c r="J710" s="48">
        <v>0</v>
      </c>
      <c r="K710" s="48">
        <v>0</v>
      </c>
      <c r="L710" s="3"/>
    </row>
    <row r="711" spans="1:13" hidden="1">
      <c r="A711" s="131"/>
      <c r="B711" s="114"/>
      <c r="C711" s="75" t="s">
        <v>219</v>
      </c>
      <c r="D711" s="48">
        <v>0</v>
      </c>
      <c r="E711" s="48" t="s">
        <v>265</v>
      </c>
      <c r="F711" s="48" t="s">
        <v>265</v>
      </c>
      <c r="G711" s="48" t="s">
        <v>265</v>
      </c>
      <c r="H711" s="48">
        <v>0</v>
      </c>
      <c r="I711" s="48">
        <v>0</v>
      </c>
      <c r="J711" s="48" t="s">
        <v>265</v>
      </c>
      <c r="K711" s="48" t="s">
        <v>265</v>
      </c>
      <c r="L711" s="3"/>
    </row>
    <row r="712" spans="1:13" ht="31.5" hidden="1">
      <c r="A712" s="131"/>
      <c r="B712" s="114"/>
      <c r="C712" s="75" t="s">
        <v>220</v>
      </c>
      <c r="D712" s="48">
        <v>0</v>
      </c>
      <c r="E712" s="48" t="s">
        <v>265</v>
      </c>
      <c r="F712" s="48" t="s">
        <v>265</v>
      </c>
      <c r="G712" s="48" t="s">
        <v>265</v>
      </c>
      <c r="H712" s="48">
        <v>0</v>
      </c>
      <c r="I712" s="48">
        <v>0</v>
      </c>
      <c r="J712" s="48" t="s">
        <v>265</v>
      </c>
      <c r="K712" s="48" t="s">
        <v>265</v>
      </c>
      <c r="L712" s="3"/>
    </row>
    <row r="713" spans="1:13">
      <c r="A713" s="131" t="s">
        <v>73</v>
      </c>
      <c r="B713" s="114" t="s">
        <v>195</v>
      </c>
      <c r="C713" s="54" t="s">
        <v>3</v>
      </c>
      <c r="D713" s="48">
        <f>D714+D716+D718+D719</f>
        <v>6500</v>
      </c>
      <c r="E713" s="48" t="s">
        <v>265</v>
      </c>
      <c r="F713" s="48" t="s">
        <v>265</v>
      </c>
      <c r="G713" s="48" t="s">
        <v>265</v>
      </c>
      <c r="H713" s="48">
        <f>H714+H716+H718+H719</f>
        <v>0</v>
      </c>
      <c r="I713" s="48">
        <f t="shared" si="114"/>
        <v>0</v>
      </c>
      <c r="J713" s="48" t="s">
        <v>265</v>
      </c>
      <c r="K713" s="48" t="s">
        <v>265</v>
      </c>
      <c r="L713" s="3"/>
    </row>
    <row r="714" spans="1:13">
      <c r="A714" s="131"/>
      <c r="B714" s="114"/>
      <c r="C714" s="75" t="s">
        <v>4</v>
      </c>
      <c r="D714" s="48">
        <f>D721+D728+D735+D742</f>
        <v>6500</v>
      </c>
      <c r="E714" s="48">
        <f t="shared" ref="E714:F714" si="118">E721+E728+E735+E742</f>
        <v>6500</v>
      </c>
      <c r="F714" s="48">
        <f t="shared" si="118"/>
        <v>6350</v>
      </c>
      <c r="G714" s="48">
        <f t="shared" ref="G714:H719" si="119">G721+G728+G735+G742</f>
        <v>0</v>
      </c>
      <c r="H714" s="48">
        <f t="shared" si="119"/>
        <v>0</v>
      </c>
      <c r="I714" s="48">
        <f t="shared" si="114"/>
        <v>0</v>
      </c>
      <c r="J714" s="48">
        <f>G714/E714*100</f>
        <v>0</v>
      </c>
      <c r="K714" s="48">
        <f>G714/F714*100</f>
        <v>0</v>
      </c>
      <c r="L714" s="3"/>
      <c r="M714" s="7"/>
    </row>
    <row r="715" spans="1:13" ht="31.5">
      <c r="A715" s="131"/>
      <c r="B715" s="114"/>
      <c r="C715" s="75" t="s">
        <v>201</v>
      </c>
      <c r="D715" s="48">
        <v>0</v>
      </c>
      <c r="E715" s="48">
        <v>0</v>
      </c>
      <c r="F715" s="48">
        <v>0</v>
      </c>
      <c r="G715" s="48">
        <f t="shared" si="119"/>
        <v>0</v>
      </c>
      <c r="H715" s="48">
        <f t="shared" si="119"/>
        <v>0</v>
      </c>
      <c r="I715" s="48">
        <v>0</v>
      </c>
      <c r="J715" s="48">
        <v>0</v>
      </c>
      <c r="K715" s="48">
        <v>0</v>
      </c>
      <c r="L715" s="3"/>
    </row>
    <row r="716" spans="1:13">
      <c r="A716" s="131"/>
      <c r="B716" s="114"/>
      <c r="C716" s="75" t="s">
        <v>218</v>
      </c>
      <c r="D716" s="48">
        <f>D723+D730+D737+D744</f>
        <v>0</v>
      </c>
      <c r="E716" s="48">
        <v>0</v>
      </c>
      <c r="F716" s="48">
        <f>F723+F730+F737+F744</f>
        <v>0</v>
      </c>
      <c r="G716" s="48">
        <f t="shared" si="119"/>
        <v>0</v>
      </c>
      <c r="H716" s="48">
        <f t="shared" si="119"/>
        <v>0</v>
      </c>
      <c r="I716" s="48">
        <v>0</v>
      </c>
      <c r="J716" s="48">
        <v>0</v>
      </c>
      <c r="K716" s="48">
        <v>0</v>
      </c>
      <c r="L716" s="3"/>
    </row>
    <row r="717" spans="1:13" ht="31.5">
      <c r="A717" s="131"/>
      <c r="B717" s="114"/>
      <c r="C717" s="75" t="s">
        <v>202</v>
      </c>
      <c r="D717" s="48">
        <v>0</v>
      </c>
      <c r="E717" s="48">
        <v>0</v>
      </c>
      <c r="F717" s="48">
        <f>F724+F731+F738+F745</f>
        <v>0</v>
      </c>
      <c r="G717" s="48">
        <f t="shared" si="119"/>
        <v>0</v>
      </c>
      <c r="H717" s="48">
        <f t="shared" si="119"/>
        <v>0</v>
      </c>
      <c r="I717" s="48">
        <v>0</v>
      </c>
      <c r="J717" s="48">
        <v>0</v>
      </c>
      <c r="K717" s="48">
        <v>0</v>
      </c>
      <c r="L717" s="3"/>
    </row>
    <row r="718" spans="1:13">
      <c r="A718" s="131"/>
      <c r="B718" s="114"/>
      <c r="C718" s="75" t="s">
        <v>219</v>
      </c>
      <c r="D718" s="48">
        <f>D725+D732+D739+D746</f>
        <v>0</v>
      </c>
      <c r="E718" s="48" t="s">
        <v>265</v>
      </c>
      <c r="F718" s="48" t="s">
        <v>265</v>
      </c>
      <c r="G718" s="48" t="s">
        <v>265</v>
      </c>
      <c r="H718" s="48">
        <f t="shared" si="119"/>
        <v>0</v>
      </c>
      <c r="I718" s="48">
        <v>0</v>
      </c>
      <c r="J718" s="48" t="s">
        <v>265</v>
      </c>
      <c r="K718" s="48" t="s">
        <v>265</v>
      </c>
      <c r="L718" s="3"/>
    </row>
    <row r="719" spans="1:13" ht="31.5">
      <c r="A719" s="131"/>
      <c r="B719" s="114"/>
      <c r="C719" s="75" t="s">
        <v>220</v>
      </c>
      <c r="D719" s="48">
        <f>D726+D733+D740+D747</f>
        <v>0</v>
      </c>
      <c r="E719" s="48" t="s">
        <v>265</v>
      </c>
      <c r="F719" s="48" t="s">
        <v>265</v>
      </c>
      <c r="G719" s="48" t="s">
        <v>265</v>
      </c>
      <c r="H719" s="48">
        <f t="shared" si="119"/>
        <v>0</v>
      </c>
      <c r="I719" s="48">
        <v>0</v>
      </c>
      <c r="J719" s="48" t="s">
        <v>265</v>
      </c>
      <c r="K719" s="48" t="s">
        <v>265</v>
      </c>
      <c r="L719" s="3"/>
    </row>
    <row r="720" spans="1:13">
      <c r="A720" s="131" t="s">
        <v>69</v>
      </c>
      <c r="B720" s="114" t="s">
        <v>195</v>
      </c>
      <c r="C720" s="54" t="s">
        <v>3</v>
      </c>
      <c r="D720" s="48">
        <f>D721+D723+D725+D726</f>
        <v>5000</v>
      </c>
      <c r="E720" s="48" t="s">
        <v>265</v>
      </c>
      <c r="F720" s="48" t="s">
        <v>265</v>
      </c>
      <c r="G720" s="48" t="s">
        <v>265</v>
      </c>
      <c r="H720" s="48">
        <f>H721+H723+H725+H726</f>
        <v>0</v>
      </c>
      <c r="I720" s="48">
        <f t="shared" si="114"/>
        <v>0</v>
      </c>
      <c r="J720" s="48" t="s">
        <v>265</v>
      </c>
      <c r="K720" s="48" t="s">
        <v>265</v>
      </c>
      <c r="L720" s="3"/>
    </row>
    <row r="721" spans="1:14">
      <c r="A721" s="131"/>
      <c r="B721" s="114"/>
      <c r="C721" s="75" t="s">
        <v>4</v>
      </c>
      <c r="D721" s="48">
        <v>5000</v>
      </c>
      <c r="E721" s="48">
        <v>5000</v>
      </c>
      <c r="F721" s="48">
        <v>4850</v>
      </c>
      <c r="G721" s="48">
        <v>0</v>
      </c>
      <c r="H721" s="48">
        <v>0</v>
      </c>
      <c r="I721" s="48">
        <f t="shared" si="114"/>
        <v>0</v>
      </c>
      <c r="J721" s="48">
        <f>G721/E721*100</f>
        <v>0</v>
      </c>
      <c r="K721" s="48">
        <f>G721/F721*100</f>
        <v>0</v>
      </c>
      <c r="L721" s="3"/>
      <c r="M721" s="28"/>
      <c r="N721" s="7"/>
    </row>
    <row r="722" spans="1:14" ht="31.5">
      <c r="A722" s="131"/>
      <c r="B722" s="114"/>
      <c r="C722" s="75" t="s">
        <v>201</v>
      </c>
      <c r="D722" s="48">
        <v>0</v>
      </c>
      <c r="E722" s="48">
        <v>0</v>
      </c>
      <c r="F722" s="48">
        <v>0</v>
      </c>
      <c r="G722" s="48">
        <v>0</v>
      </c>
      <c r="H722" s="48">
        <v>0</v>
      </c>
      <c r="I722" s="48">
        <v>0</v>
      </c>
      <c r="J722" s="48">
        <v>0</v>
      </c>
      <c r="K722" s="48">
        <v>0</v>
      </c>
      <c r="L722" s="3"/>
      <c r="M722" s="7"/>
      <c r="N722" s="7"/>
    </row>
    <row r="723" spans="1:14">
      <c r="A723" s="131"/>
      <c r="B723" s="114"/>
      <c r="C723" s="75" t="s">
        <v>9</v>
      </c>
      <c r="D723" s="48">
        <v>0</v>
      </c>
      <c r="E723" s="48">
        <v>0</v>
      </c>
      <c r="F723" s="48">
        <v>0</v>
      </c>
      <c r="G723" s="48">
        <v>0</v>
      </c>
      <c r="H723" s="48">
        <v>0</v>
      </c>
      <c r="I723" s="48">
        <v>0</v>
      </c>
      <c r="J723" s="48">
        <v>0</v>
      </c>
      <c r="K723" s="48">
        <v>0</v>
      </c>
      <c r="L723" s="3"/>
      <c r="M723" s="7"/>
      <c r="N723" s="7"/>
    </row>
    <row r="724" spans="1:14" ht="31.5">
      <c r="A724" s="131"/>
      <c r="B724" s="114"/>
      <c r="C724" s="75" t="s">
        <v>202</v>
      </c>
      <c r="D724" s="48">
        <v>0</v>
      </c>
      <c r="E724" s="48">
        <v>0</v>
      </c>
      <c r="F724" s="48">
        <v>0</v>
      </c>
      <c r="G724" s="48">
        <v>0</v>
      </c>
      <c r="H724" s="48">
        <v>0</v>
      </c>
      <c r="I724" s="48">
        <v>0</v>
      </c>
      <c r="J724" s="48">
        <v>0</v>
      </c>
      <c r="K724" s="48">
        <v>0</v>
      </c>
      <c r="L724" s="3"/>
    </row>
    <row r="725" spans="1:14">
      <c r="A725" s="131"/>
      <c r="B725" s="114"/>
      <c r="C725" s="75" t="s">
        <v>219</v>
      </c>
      <c r="D725" s="48">
        <v>0</v>
      </c>
      <c r="E725" s="48" t="s">
        <v>265</v>
      </c>
      <c r="F725" s="48" t="s">
        <v>265</v>
      </c>
      <c r="G725" s="48" t="s">
        <v>265</v>
      </c>
      <c r="H725" s="48">
        <v>0</v>
      </c>
      <c r="I725" s="48">
        <v>0</v>
      </c>
      <c r="J725" s="48" t="s">
        <v>265</v>
      </c>
      <c r="K725" s="48" t="s">
        <v>265</v>
      </c>
      <c r="L725" s="3"/>
    </row>
    <row r="726" spans="1:14" ht="31.5">
      <c r="A726" s="131"/>
      <c r="B726" s="114"/>
      <c r="C726" s="75" t="s">
        <v>220</v>
      </c>
      <c r="D726" s="48">
        <v>0</v>
      </c>
      <c r="E726" s="48" t="s">
        <v>265</v>
      </c>
      <c r="F726" s="48" t="s">
        <v>265</v>
      </c>
      <c r="G726" s="48" t="s">
        <v>265</v>
      </c>
      <c r="H726" s="48">
        <v>0</v>
      </c>
      <c r="I726" s="48">
        <v>0</v>
      </c>
      <c r="J726" s="48" t="s">
        <v>265</v>
      </c>
      <c r="K726" s="48" t="s">
        <v>265</v>
      </c>
      <c r="L726" s="3"/>
    </row>
    <row r="727" spans="1:14" hidden="1">
      <c r="A727" s="131" t="s">
        <v>280</v>
      </c>
      <c r="B727" s="114" t="s">
        <v>195</v>
      </c>
      <c r="C727" s="54" t="s">
        <v>3</v>
      </c>
      <c r="D727" s="48">
        <f>D728+D730+D732+D733</f>
        <v>0</v>
      </c>
      <c r="E727" s="48" t="s">
        <v>265</v>
      </c>
      <c r="F727" s="48" t="s">
        <v>265</v>
      </c>
      <c r="G727" s="48" t="s">
        <v>265</v>
      </c>
      <c r="H727" s="48">
        <f>H728+H730+H732+H733</f>
        <v>0</v>
      </c>
      <c r="I727" s="48">
        <v>0</v>
      </c>
      <c r="J727" s="48" t="s">
        <v>265</v>
      </c>
      <c r="K727" s="48" t="s">
        <v>265</v>
      </c>
      <c r="L727" s="3"/>
    </row>
    <row r="728" spans="1:14" hidden="1">
      <c r="A728" s="131"/>
      <c r="B728" s="114"/>
      <c r="C728" s="75" t="s">
        <v>4</v>
      </c>
      <c r="D728" s="48">
        <v>0</v>
      </c>
      <c r="E728" s="48">
        <v>0</v>
      </c>
      <c r="F728" s="48">
        <v>0</v>
      </c>
      <c r="G728" s="48">
        <v>0</v>
      </c>
      <c r="H728" s="48">
        <v>0</v>
      </c>
      <c r="I728" s="48">
        <v>0</v>
      </c>
      <c r="J728" s="48">
        <v>0</v>
      </c>
      <c r="K728" s="48">
        <v>0</v>
      </c>
      <c r="L728" s="3"/>
    </row>
    <row r="729" spans="1:14" ht="31.5" hidden="1">
      <c r="A729" s="131"/>
      <c r="B729" s="114"/>
      <c r="C729" s="75" t="s">
        <v>201</v>
      </c>
      <c r="D729" s="48">
        <v>0</v>
      </c>
      <c r="E729" s="48">
        <v>0</v>
      </c>
      <c r="F729" s="48">
        <v>0</v>
      </c>
      <c r="G729" s="48">
        <v>0</v>
      </c>
      <c r="H729" s="48">
        <v>0</v>
      </c>
      <c r="I729" s="48">
        <v>0</v>
      </c>
      <c r="J729" s="48">
        <v>0</v>
      </c>
      <c r="K729" s="48">
        <v>0</v>
      </c>
      <c r="L729" s="3"/>
    </row>
    <row r="730" spans="1:14" hidden="1">
      <c r="A730" s="131"/>
      <c r="B730" s="114"/>
      <c r="C730" s="75" t="s">
        <v>9</v>
      </c>
      <c r="D730" s="48">
        <v>0</v>
      </c>
      <c r="E730" s="48">
        <v>0</v>
      </c>
      <c r="F730" s="48">
        <v>0</v>
      </c>
      <c r="G730" s="48">
        <v>0</v>
      </c>
      <c r="H730" s="48">
        <v>0</v>
      </c>
      <c r="I730" s="48">
        <v>0</v>
      </c>
      <c r="J730" s="48">
        <v>0</v>
      </c>
      <c r="K730" s="48">
        <v>0</v>
      </c>
      <c r="L730" s="3"/>
    </row>
    <row r="731" spans="1:14" ht="31.5" hidden="1">
      <c r="A731" s="131"/>
      <c r="B731" s="114"/>
      <c r="C731" s="75" t="s">
        <v>202</v>
      </c>
      <c r="D731" s="48">
        <v>0</v>
      </c>
      <c r="E731" s="48">
        <v>0</v>
      </c>
      <c r="F731" s="48">
        <v>0</v>
      </c>
      <c r="G731" s="48">
        <v>0</v>
      </c>
      <c r="H731" s="48">
        <v>0</v>
      </c>
      <c r="I731" s="48">
        <v>0</v>
      </c>
      <c r="J731" s="48">
        <v>0</v>
      </c>
      <c r="K731" s="48">
        <v>0</v>
      </c>
      <c r="L731" s="3"/>
    </row>
    <row r="732" spans="1:14" hidden="1">
      <c r="A732" s="131"/>
      <c r="B732" s="114"/>
      <c r="C732" s="75" t="s">
        <v>219</v>
      </c>
      <c r="D732" s="48">
        <v>0</v>
      </c>
      <c r="E732" s="48" t="s">
        <v>265</v>
      </c>
      <c r="F732" s="48" t="s">
        <v>265</v>
      </c>
      <c r="G732" s="48" t="s">
        <v>265</v>
      </c>
      <c r="H732" s="48">
        <v>0</v>
      </c>
      <c r="I732" s="48">
        <v>0</v>
      </c>
      <c r="J732" s="48" t="s">
        <v>265</v>
      </c>
      <c r="K732" s="48" t="s">
        <v>265</v>
      </c>
      <c r="L732" s="3"/>
    </row>
    <row r="733" spans="1:14" ht="31.5" hidden="1">
      <c r="A733" s="131"/>
      <c r="B733" s="114"/>
      <c r="C733" s="75" t="s">
        <v>220</v>
      </c>
      <c r="D733" s="48">
        <v>0</v>
      </c>
      <c r="E733" s="48" t="s">
        <v>265</v>
      </c>
      <c r="F733" s="48" t="s">
        <v>265</v>
      </c>
      <c r="G733" s="48" t="s">
        <v>265</v>
      </c>
      <c r="H733" s="48">
        <v>0</v>
      </c>
      <c r="I733" s="48">
        <v>0</v>
      </c>
      <c r="J733" s="48" t="s">
        <v>265</v>
      </c>
      <c r="K733" s="48" t="s">
        <v>265</v>
      </c>
      <c r="L733" s="3"/>
    </row>
    <row r="734" spans="1:14">
      <c r="A734" s="131" t="s">
        <v>70</v>
      </c>
      <c r="B734" s="114" t="s">
        <v>195</v>
      </c>
      <c r="C734" s="54" t="s">
        <v>3</v>
      </c>
      <c r="D734" s="48">
        <f>D735+D737+D739+D740</f>
        <v>1500</v>
      </c>
      <c r="E734" s="48" t="s">
        <v>265</v>
      </c>
      <c r="F734" s="48" t="s">
        <v>265</v>
      </c>
      <c r="G734" s="48" t="s">
        <v>265</v>
      </c>
      <c r="H734" s="48">
        <f>H735+H737+H739+H740</f>
        <v>0</v>
      </c>
      <c r="I734" s="48">
        <f t="shared" si="114"/>
        <v>0</v>
      </c>
      <c r="J734" s="48" t="s">
        <v>265</v>
      </c>
      <c r="K734" s="48" t="s">
        <v>265</v>
      </c>
      <c r="L734" s="3"/>
    </row>
    <row r="735" spans="1:14">
      <c r="A735" s="131"/>
      <c r="B735" s="114"/>
      <c r="C735" s="75" t="s">
        <v>4</v>
      </c>
      <c r="D735" s="48">
        <v>1500</v>
      </c>
      <c r="E735" s="48">
        <v>1500</v>
      </c>
      <c r="F735" s="48">
        <v>1500</v>
      </c>
      <c r="G735" s="48">
        <v>0</v>
      </c>
      <c r="H735" s="48">
        <v>0</v>
      </c>
      <c r="I735" s="48">
        <f t="shared" si="114"/>
        <v>0</v>
      </c>
      <c r="J735" s="48">
        <f>G735/E735*100</f>
        <v>0</v>
      </c>
      <c r="K735" s="48">
        <f>G735/F735*100</f>
        <v>0</v>
      </c>
      <c r="L735" s="3"/>
      <c r="M735" s="7"/>
    </row>
    <row r="736" spans="1:14" ht="31.5">
      <c r="A736" s="131"/>
      <c r="B736" s="114"/>
      <c r="C736" s="75" t="s">
        <v>201</v>
      </c>
      <c r="D736" s="48">
        <v>0</v>
      </c>
      <c r="E736" s="48">
        <v>0</v>
      </c>
      <c r="F736" s="48">
        <v>0</v>
      </c>
      <c r="G736" s="48">
        <v>0</v>
      </c>
      <c r="H736" s="48">
        <v>0</v>
      </c>
      <c r="I736" s="48">
        <v>0</v>
      </c>
      <c r="J736" s="48">
        <v>0</v>
      </c>
      <c r="K736" s="48">
        <v>0</v>
      </c>
      <c r="L736" s="3"/>
      <c r="N736" s="33"/>
    </row>
    <row r="737" spans="1:13">
      <c r="A737" s="131"/>
      <c r="B737" s="114"/>
      <c r="C737" s="75" t="s">
        <v>9</v>
      </c>
      <c r="D737" s="48">
        <v>0</v>
      </c>
      <c r="E737" s="48">
        <v>0</v>
      </c>
      <c r="F737" s="48">
        <v>0</v>
      </c>
      <c r="G737" s="48">
        <v>0</v>
      </c>
      <c r="H737" s="48">
        <v>0</v>
      </c>
      <c r="I737" s="48">
        <v>0</v>
      </c>
      <c r="J737" s="48">
        <v>0</v>
      </c>
      <c r="K737" s="48">
        <v>0</v>
      </c>
      <c r="L737" s="3"/>
    </row>
    <row r="738" spans="1:13" ht="31.5">
      <c r="A738" s="131"/>
      <c r="B738" s="114"/>
      <c r="C738" s="75" t="s">
        <v>202</v>
      </c>
      <c r="D738" s="48">
        <v>0</v>
      </c>
      <c r="E738" s="48">
        <v>0</v>
      </c>
      <c r="F738" s="48">
        <v>0</v>
      </c>
      <c r="G738" s="48">
        <v>0</v>
      </c>
      <c r="H738" s="48">
        <v>0</v>
      </c>
      <c r="I738" s="48">
        <v>0</v>
      </c>
      <c r="J738" s="48">
        <v>0</v>
      </c>
      <c r="K738" s="48">
        <v>0</v>
      </c>
      <c r="L738" s="3"/>
    </row>
    <row r="739" spans="1:13">
      <c r="A739" s="131"/>
      <c r="B739" s="114"/>
      <c r="C739" s="75" t="s">
        <v>219</v>
      </c>
      <c r="D739" s="48">
        <v>0</v>
      </c>
      <c r="E739" s="48" t="s">
        <v>265</v>
      </c>
      <c r="F739" s="48" t="s">
        <v>265</v>
      </c>
      <c r="G739" s="48" t="s">
        <v>265</v>
      </c>
      <c r="H739" s="48">
        <v>0</v>
      </c>
      <c r="I739" s="48">
        <v>0</v>
      </c>
      <c r="J739" s="48" t="s">
        <v>265</v>
      </c>
      <c r="K739" s="48" t="s">
        <v>265</v>
      </c>
      <c r="L739" s="3"/>
    </row>
    <row r="740" spans="1:13" ht="31.5">
      <c r="A740" s="131"/>
      <c r="B740" s="114"/>
      <c r="C740" s="75" t="s">
        <v>220</v>
      </c>
      <c r="D740" s="48">
        <v>0</v>
      </c>
      <c r="E740" s="48" t="s">
        <v>265</v>
      </c>
      <c r="F740" s="48">
        <v>0</v>
      </c>
      <c r="G740" s="48" t="s">
        <v>265</v>
      </c>
      <c r="H740" s="48">
        <v>0</v>
      </c>
      <c r="I740" s="48">
        <v>0</v>
      </c>
      <c r="J740" s="48" t="s">
        <v>265</v>
      </c>
      <c r="K740" s="48" t="s">
        <v>265</v>
      </c>
      <c r="L740" s="3"/>
    </row>
    <row r="741" spans="1:13" hidden="1">
      <c r="A741" s="131" t="s">
        <v>71</v>
      </c>
      <c r="B741" s="114" t="s">
        <v>195</v>
      </c>
      <c r="C741" s="54" t="s">
        <v>3</v>
      </c>
      <c r="D741" s="48">
        <f>D742+D744+D746+D747</f>
        <v>0</v>
      </c>
      <c r="E741" s="48">
        <f>E742+E744</f>
        <v>1121595.7</v>
      </c>
      <c r="F741" s="48">
        <f>F742+F744</f>
        <v>0</v>
      </c>
      <c r="G741" s="48">
        <f>G742+G744</f>
        <v>0</v>
      </c>
      <c r="H741" s="48">
        <f>H742+H744+H746+H747</f>
        <v>0</v>
      </c>
      <c r="I741" s="48" t="e">
        <f t="shared" si="114"/>
        <v>#DIV/0!</v>
      </c>
      <c r="J741" s="48">
        <v>0</v>
      </c>
      <c r="K741" s="48">
        <v>0</v>
      </c>
      <c r="L741" s="3"/>
    </row>
    <row r="742" spans="1:13" hidden="1">
      <c r="A742" s="131"/>
      <c r="B742" s="114"/>
      <c r="C742" s="75" t="s">
        <v>4</v>
      </c>
      <c r="D742" s="48">
        <v>0</v>
      </c>
      <c r="E742" s="48">
        <v>0</v>
      </c>
      <c r="F742" s="48">
        <v>0</v>
      </c>
      <c r="G742" s="48">
        <v>0</v>
      </c>
      <c r="H742" s="48">
        <v>0</v>
      </c>
      <c r="I742" s="48" t="e">
        <f t="shared" ref="I742:I752" si="120">H742/D742*100</f>
        <v>#DIV/0!</v>
      </c>
      <c r="J742" s="48">
        <v>0</v>
      </c>
      <c r="K742" s="48">
        <v>0</v>
      </c>
      <c r="L742" s="3"/>
    </row>
    <row r="743" spans="1:13" ht="31.5" hidden="1">
      <c r="A743" s="131"/>
      <c r="B743" s="114"/>
      <c r="C743" s="75" t="s">
        <v>201</v>
      </c>
      <c r="D743" s="48">
        <v>0</v>
      </c>
      <c r="E743" s="48">
        <f>E750+E757+E764+E771</f>
        <v>0</v>
      </c>
      <c r="F743" s="48">
        <v>0</v>
      </c>
      <c r="G743" s="48">
        <v>0</v>
      </c>
      <c r="H743" s="48">
        <v>0</v>
      </c>
      <c r="I743" s="48" t="e">
        <f t="shared" si="120"/>
        <v>#DIV/0!</v>
      </c>
      <c r="J743" s="48">
        <v>0</v>
      </c>
      <c r="K743" s="48">
        <v>0</v>
      </c>
      <c r="L743" s="3"/>
    </row>
    <row r="744" spans="1:13" hidden="1">
      <c r="A744" s="131"/>
      <c r="B744" s="114"/>
      <c r="C744" s="75" t="s">
        <v>9</v>
      </c>
      <c r="D744" s="48">
        <v>0</v>
      </c>
      <c r="E744" s="48">
        <f>E751+E758+E765+E772</f>
        <v>1121595.7</v>
      </c>
      <c r="F744" s="48">
        <v>0</v>
      </c>
      <c r="G744" s="48">
        <v>0</v>
      </c>
      <c r="H744" s="48">
        <v>0</v>
      </c>
      <c r="I744" s="48" t="e">
        <f t="shared" si="120"/>
        <v>#DIV/0!</v>
      </c>
      <c r="J744" s="48">
        <v>0</v>
      </c>
      <c r="K744" s="48">
        <v>0</v>
      </c>
      <c r="L744" s="3"/>
    </row>
    <row r="745" spans="1:13" ht="31.5" hidden="1">
      <c r="A745" s="131"/>
      <c r="B745" s="114"/>
      <c r="C745" s="75" t="s">
        <v>202</v>
      </c>
      <c r="D745" s="48">
        <v>0</v>
      </c>
      <c r="E745" s="48">
        <f>E752+E759+E766+E773</f>
        <v>1121595.7</v>
      </c>
      <c r="F745" s="48">
        <v>0</v>
      </c>
      <c r="G745" s="48">
        <v>0</v>
      </c>
      <c r="H745" s="48">
        <v>0</v>
      </c>
      <c r="I745" s="48" t="e">
        <f t="shared" si="120"/>
        <v>#DIV/0!</v>
      </c>
      <c r="J745" s="48">
        <v>0</v>
      </c>
      <c r="K745" s="48">
        <v>0</v>
      </c>
      <c r="L745" s="3"/>
    </row>
    <row r="746" spans="1:13" hidden="1">
      <c r="A746" s="131"/>
      <c r="B746" s="114"/>
      <c r="C746" s="75" t="s">
        <v>219</v>
      </c>
      <c r="D746" s="48">
        <v>0</v>
      </c>
      <c r="E746" s="48" t="s">
        <v>265</v>
      </c>
      <c r="F746" s="48" t="s">
        <v>265</v>
      </c>
      <c r="G746" s="48" t="s">
        <v>265</v>
      </c>
      <c r="H746" s="48">
        <v>0</v>
      </c>
      <c r="I746" s="48" t="e">
        <f t="shared" si="120"/>
        <v>#DIV/0!</v>
      </c>
      <c r="J746" s="48" t="s">
        <v>265</v>
      </c>
      <c r="K746" s="48" t="s">
        <v>265</v>
      </c>
      <c r="L746" s="3"/>
    </row>
    <row r="747" spans="1:13" ht="31.5" hidden="1">
      <c r="A747" s="131"/>
      <c r="B747" s="114"/>
      <c r="C747" s="75" t="s">
        <v>220</v>
      </c>
      <c r="D747" s="48">
        <v>0</v>
      </c>
      <c r="E747" s="48" t="s">
        <v>265</v>
      </c>
      <c r="F747" s="48" t="s">
        <v>265</v>
      </c>
      <c r="G747" s="48" t="s">
        <v>265</v>
      </c>
      <c r="H747" s="48">
        <v>0</v>
      </c>
      <c r="I747" s="48" t="e">
        <f t="shared" si="120"/>
        <v>#DIV/0!</v>
      </c>
      <c r="J747" s="48" t="s">
        <v>265</v>
      </c>
      <c r="K747" s="48" t="s">
        <v>265</v>
      </c>
      <c r="L747" s="3"/>
    </row>
    <row r="748" spans="1:13">
      <c r="A748" s="121" t="s">
        <v>72</v>
      </c>
      <c r="B748" s="114" t="s">
        <v>195</v>
      </c>
      <c r="C748" s="54" t="s">
        <v>3</v>
      </c>
      <c r="D748" s="48">
        <f>D749+D751+D753+D754</f>
        <v>1123545.7</v>
      </c>
      <c r="E748" s="48" t="s">
        <v>265</v>
      </c>
      <c r="F748" s="48" t="s">
        <v>265</v>
      </c>
      <c r="G748" s="48" t="s">
        <v>265</v>
      </c>
      <c r="H748" s="48">
        <f>H749+H751+H753+H754</f>
        <v>252428.7</v>
      </c>
      <c r="I748" s="48">
        <f t="shared" si="120"/>
        <v>22.467150201366977</v>
      </c>
      <c r="J748" s="48" t="s">
        <v>265</v>
      </c>
      <c r="K748" s="48" t="s">
        <v>265</v>
      </c>
      <c r="L748" s="3"/>
      <c r="M748" s="16"/>
    </row>
    <row r="749" spans="1:13">
      <c r="A749" s="121"/>
      <c r="B749" s="114"/>
      <c r="C749" s="75" t="s">
        <v>4</v>
      </c>
      <c r="D749" s="48">
        <f>SUM(D756+D763+D770+D777+D784+D791+D798+D805)</f>
        <v>1950</v>
      </c>
      <c r="E749" s="48">
        <f>SUM(E756+E763+E770+E777+E784+E791+E798+E805)</f>
        <v>1950</v>
      </c>
      <c r="F749" s="48">
        <f>SUM(F756+F763+F770+F777+F784+F791+F798+F805)</f>
        <v>1622.5</v>
      </c>
      <c r="G749" s="48">
        <f t="shared" ref="G749:H749" si="121">G756+G763+G770+G798+G805</f>
        <v>0</v>
      </c>
      <c r="H749" s="48">
        <f t="shared" si="121"/>
        <v>0</v>
      </c>
      <c r="I749" s="48">
        <f t="shared" si="120"/>
        <v>0</v>
      </c>
      <c r="J749" s="48">
        <f t="shared" ref="J749:J770" si="122">G749/E749*100</f>
        <v>0</v>
      </c>
      <c r="K749" s="48">
        <f t="shared" ref="K749:K770" si="123">G749/F749*100</f>
        <v>0</v>
      </c>
      <c r="L749" s="3"/>
    </row>
    <row r="750" spans="1:13" ht="31.5">
      <c r="A750" s="121"/>
      <c r="B750" s="114"/>
      <c r="C750" s="75" t="s">
        <v>201</v>
      </c>
      <c r="D750" s="48">
        <f>D757+D764+D771+D799+D806</f>
        <v>0</v>
      </c>
      <c r="E750" s="48">
        <f t="shared" ref="E750:H750" si="124">E757+E764+E771+E799+E806</f>
        <v>0</v>
      </c>
      <c r="F750" s="48">
        <f t="shared" si="124"/>
        <v>0</v>
      </c>
      <c r="G750" s="48">
        <f t="shared" si="124"/>
        <v>0</v>
      </c>
      <c r="H750" s="48">
        <f t="shared" si="124"/>
        <v>0</v>
      </c>
      <c r="I750" s="48">
        <v>0</v>
      </c>
      <c r="J750" s="48">
        <v>0</v>
      </c>
      <c r="K750" s="48">
        <v>0</v>
      </c>
      <c r="L750" s="3"/>
      <c r="M750" s="17"/>
    </row>
    <row r="751" spans="1:13">
      <c r="A751" s="121"/>
      <c r="B751" s="114"/>
      <c r="C751" s="75" t="s">
        <v>9</v>
      </c>
      <c r="D751" s="48">
        <f>D758+D765+D772+D800+D807</f>
        <v>1121595.7</v>
      </c>
      <c r="E751" s="48">
        <v>1121595.7</v>
      </c>
      <c r="F751" s="48">
        <v>1121595.7</v>
      </c>
      <c r="G751" s="48">
        <f t="shared" ref="G751" si="125">G758+G765+G772+G800+G807</f>
        <v>252428.7</v>
      </c>
      <c r="H751" s="48">
        <f>H758+H765+H772+H800+H807</f>
        <v>252428.7</v>
      </c>
      <c r="I751" s="48">
        <f t="shared" si="120"/>
        <v>22.506211462829253</v>
      </c>
      <c r="J751" s="48">
        <f t="shared" si="122"/>
        <v>22.506211462829253</v>
      </c>
      <c r="K751" s="48">
        <f t="shared" si="123"/>
        <v>22.506211462829253</v>
      </c>
      <c r="L751" s="3"/>
      <c r="M751" s="17"/>
    </row>
    <row r="752" spans="1:13" ht="31.5">
      <c r="A752" s="121"/>
      <c r="B752" s="114"/>
      <c r="C752" s="75" t="s">
        <v>202</v>
      </c>
      <c r="D752" s="48">
        <f>D759+D766+D773+D801+D808</f>
        <v>1121595.7</v>
      </c>
      <c r="E752" s="48">
        <f t="shared" ref="E752:H752" si="126">E759+E766+E773+E801+E808</f>
        <v>1121595.7</v>
      </c>
      <c r="F752" s="48">
        <f t="shared" si="126"/>
        <v>1121595.7</v>
      </c>
      <c r="G752" s="48">
        <f t="shared" si="126"/>
        <v>252428.7</v>
      </c>
      <c r="H752" s="48">
        <f t="shared" si="126"/>
        <v>252428.7</v>
      </c>
      <c r="I752" s="48">
        <f t="shared" si="120"/>
        <v>22.506211462829253</v>
      </c>
      <c r="J752" s="48">
        <f t="shared" si="122"/>
        <v>22.506211462829253</v>
      </c>
      <c r="K752" s="48">
        <f t="shared" si="123"/>
        <v>22.506211462829253</v>
      </c>
      <c r="L752" s="3"/>
    </row>
    <row r="753" spans="1:13">
      <c r="A753" s="121"/>
      <c r="B753" s="114"/>
      <c r="C753" s="75" t="s">
        <v>219</v>
      </c>
      <c r="D753" s="48">
        <f t="shared" ref="D753:D754" si="127">SUM(D760+D767+D774+D781+D788+D795+D802+D809)</f>
        <v>0</v>
      </c>
      <c r="E753" s="48" t="s">
        <v>265</v>
      </c>
      <c r="F753" s="48" t="s">
        <v>265</v>
      </c>
      <c r="G753" s="48" t="s">
        <v>265</v>
      </c>
      <c r="H753" s="48">
        <f t="shared" ref="H753:H754" si="128">SUM(H760+H767+H774+H781+H788+H795)</f>
        <v>0</v>
      </c>
      <c r="I753" s="48">
        <v>0</v>
      </c>
      <c r="J753" s="48" t="s">
        <v>265</v>
      </c>
      <c r="K753" s="48" t="s">
        <v>265</v>
      </c>
      <c r="L753" s="3"/>
    </row>
    <row r="754" spans="1:13" ht="31.5">
      <c r="A754" s="121"/>
      <c r="B754" s="114"/>
      <c r="C754" s="75" t="s">
        <v>220</v>
      </c>
      <c r="D754" s="48">
        <f t="shared" si="127"/>
        <v>0</v>
      </c>
      <c r="E754" s="48" t="s">
        <v>265</v>
      </c>
      <c r="F754" s="48" t="s">
        <v>265</v>
      </c>
      <c r="G754" s="48" t="s">
        <v>265</v>
      </c>
      <c r="H754" s="48">
        <f t="shared" si="128"/>
        <v>0</v>
      </c>
      <c r="I754" s="48">
        <v>0</v>
      </c>
      <c r="J754" s="48" t="s">
        <v>265</v>
      </c>
      <c r="K754" s="48" t="s">
        <v>265</v>
      </c>
      <c r="L754" s="3"/>
    </row>
    <row r="755" spans="1:13">
      <c r="A755" s="131" t="s">
        <v>75</v>
      </c>
      <c r="B755" s="114" t="s">
        <v>195</v>
      </c>
      <c r="C755" s="54" t="s">
        <v>3</v>
      </c>
      <c r="D755" s="48">
        <f>D756+D758+D760+D761</f>
        <v>1100</v>
      </c>
      <c r="E755" s="48" t="s">
        <v>265</v>
      </c>
      <c r="F755" s="48" t="s">
        <v>265</v>
      </c>
      <c r="G755" s="48" t="s">
        <v>265</v>
      </c>
      <c r="H755" s="48">
        <f>H756+H758+H760+H761</f>
        <v>0</v>
      </c>
      <c r="I755" s="48">
        <f t="shared" ref="I755:I819" si="129">H755/D755*100</f>
        <v>0</v>
      </c>
      <c r="J755" s="48" t="s">
        <v>265</v>
      </c>
      <c r="K755" s="48" t="s">
        <v>265</v>
      </c>
      <c r="L755" s="3"/>
    </row>
    <row r="756" spans="1:13">
      <c r="A756" s="131"/>
      <c r="B756" s="114"/>
      <c r="C756" s="75" t="s">
        <v>4</v>
      </c>
      <c r="D756" s="48">
        <v>1100</v>
      </c>
      <c r="E756" s="48">
        <v>1100</v>
      </c>
      <c r="F756" s="48">
        <v>772.5</v>
      </c>
      <c r="G756" s="48">
        <v>0</v>
      </c>
      <c r="H756" s="48">
        <v>0</v>
      </c>
      <c r="I756" s="48">
        <f t="shared" si="129"/>
        <v>0</v>
      </c>
      <c r="J756" s="48">
        <f t="shared" si="122"/>
        <v>0</v>
      </c>
      <c r="K756" s="48">
        <f t="shared" si="123"/>
        <v>0</v>
      </c>
      <c r="L756" s="3"/>
      <c r="M756" s="28"/>
    </row>
    <row r="757" spans="1:13" ht="31.5">
      <c r="A757" s="131"/>
      <c r="B757" s="114"/>
      <c r="C757" s="75" t="s">
        <v>201</v>
      </c>
      <c r="D757" s="48">
        <v>0</v>
      </c>
      <c r="E757" s="48">
        <v>0</v>
      </c>
      <c r="F757" s="48">
        <v>0</v>
      </c>
      <c r="G757" s="48">
        <v>0</v>
      </c>
      <c r="H757" s="48">
        <v>0</v>
      </c>
      <c r="I757" s="48">
        <v>0</v>
      </c>
      <c r="J757" s="48">
        <v>0</v>
      </c>
      <c r="K757" s="48">
        <v>0</v>
      </c>
      <c r="L757" s="3"/>
      <c r="M757" s="7"/>
    </row>
    <row r="758" spans="1:13">
      <c r="A758" s="131"/>
      <c r="B758" s="114"/>
      <c r="C758" s="75" t="s">
        <v>9</v>
      </c>
      <c r="D758" s="48">
        <v>0</v>
      </c>
      <c r="E758" s="48">
        <f>E765+E772+E779+E786</f>
        <v>0</v>
      </c>
      <c r="F758" s="48">
        <v>0</v>
      </c>
      <c r="G758" s="48">
        <v>0</v>
      </c>
      <c r="H758" s="48">
        <v>0</v>
      </c>
      <c r="I758" s="48">
        <v>0</v>
      </c>
      <c r="J758" s="48">
        <v>0</v>
      </c>
      <c r="K758" s="48">
        <v>0</v>
      </c>
      <c r="L758" s="3"/>
    </row>
    <row r="759" spans="1:13" ht="31.5">
      <c r="A759" s="131"/>
      <c r="B759" s="114"/>
      <c r="C759" s="75" t="s">
        <v>202</v>
      </c>
      <c r="D759" s="48">
        <v>0</v>
      </c>
      <c r="E759" s="48">
        <f>E766+E773+E780+E787</f>
        <v>0</v>
      </c>
      <c r="F759" s="48">
        <v>0</v>
      </c>
      <c r="G759" s="48">
        <v>0</v>
      </c>
      <c r="H759" s="48">
        <v>0</v>
      </c>
      <c r="I759" s="48">
        <v>0</v>
      </c>
      <c r="J759" s="48">
        <v>0</v>
      </c>
      <c r="K759" s="48">
        <v>0</v>
      </c>
      <c r="L759" s="3"/>
    </row>
    <row r="760" spans="1:13">
      <c r="A760" s="131"/>
      <c r="B760" s="114"/>
      <c r="C760" s="75" t="s">
        <v>219</v>
      </c>
      <c r="D760" s="48">
        <v>0</v>
      </c>
      <c r="E760" s="48" t="s">
        <v>265</v>
      </c>
      <c r="F760" s="48" t="s">
        <v>265</v>
      </c>
      <c r="G760" s="48" t="s">
        <v>265</v>
      </c>
      <c r="H760" s="48">
        <v>0</v>
      </c>
      <c r="I760" s="48">
        <v>0</v>
      </c>
      <c r="J760" s="48" t="s">
        <v>265</v>
      </c>
      <c r="K760" s="48" t="s">
        <v>265</v>
      </c>
      <c r="L760" s="3"/>
    </row>
    <row r="761" spans="1:13" ht="31.5">
      <c r="A761" s="131"/>
      <c r="B761" s="114"/>
      <c r="C761" s="75" t="s">
        <v>220</v>
      </c>
      <c r="D761" s="48">
        <v>0</v>
      </c>
      <c r="E761" s="48" t="s">
        <v>265</v>
      </c>
      <c r="F761" s="48" t="s">
        <v>265</v>
      </c>
      <c r="G761" s="48" t="s">
        <v>265</v>
      </c>
      <c r="H761" s="48">
        <v>0</v>
      </c>
      <c r="I761" s="48">
        <v>0</v>
      </c>
      <c r="J761" s="48" t="s">
        <v>265</v>
      </c>
      <c r="K761" s="48" t="s">
        <v>265</v>
      </c>
      <c r="L761" s="3"/>
    </row>
    <row r="762" spans="1:13">
      <c r="A762" s="131" t="s">
        <v>76</v>
      </c>
      <c r="B762" s="114" t="s">
        <v>195</v>
      </c>
      <c r="C762" s="54" t="s">
        <v>3</v>
      </c>
      <c r="D762" s="48">
        <f>D763+D765+D767+D768</f>
        <v>550</v>
      </c>
      <c r="E762" s="48" t="s">
        <v>265</v>
      </c>
      <c r="F762" s="48" t="s">
        <v>265</v>
      </c>
      <c r="G762" s="48" t="s">
        <v>265</v>
      </c>
      <c r="H762" s="48">
        <f>H763+H765+H767+H768</f>
        <v>0</v>
      </c>
      <c r="I762" s="48">
        <f t="shared" si="129"/>
        <v>0</v>
      </c>
      <c r="J762" s="48" t="s">
        <v>265</v>
      </c>
      <c r="K762" s="48" t="s">
        <v>265</v>
      </c>
      <c r="L762" s="3"/>
    </row>
    <row r="763" spans="1:13">
      <c r="A763" s="131"/>
      <c r="B763" s="114"/>
      <c r="C763" s="75" t="s">
        <v>4</v>
      </c>
      <c r="D763" s="48">
        <v>550</v>
      </c>
      <c r="E763" s="48">
        <v>550</v>
      </c>
      <c r="F763" s="48">
        <v>550</v>
      </c>
      <c r="G763" s="48">
        <v>0</v>
      </c>
      <c r="H763" s="48">
        <v>0</v>
      </c>
      <c r="I763" s="48">
        <f t="shared" si="129"/>
        <v>0</v>
      </c>
      <c r="J763" s="48">
        <f t="shared" si="122"/>
        <v>0</v>
      </c>
      <c r="K763" s="48">
        <f t="shared" si="123"/>
        <v>0</v>
      </c>
      <c r="L763" s="3"/>
    </row>
    <row r="764" spans="1:13" ht="31.5">
      <c r="A764" s="131"/>
      <c r="B764" s="114"/>
      <c r="C764" s="75" t="s">
        <v>201</v>
      </c>
      <c r="D764" s="48">
        <v>0</v>
      </c>
      <c r="E764" s="48">
        <v>0</v>
      </c>
      <c r="F764" s="48">
        <v>0</v>
      </c>
      <c r="G764" s="48">
        <v>0</v>
      </c>
      <c r="H764" s="48">
        <v>0</v>
      </c>
      <c r="I764" s="48">
        <v>0</v>
      </c>
      <c r="J764" s="48">
        <v>0</v>
      </c>
      <c r="K764" s="48">
        <v>0</v>
      </c>
      <c r="L764" s="3"/>
    </row>
    <row r="765" spans="1:13">
      <c r="A765" s="131"/>
      <c r="B765" s="114"/>
      <c r="C765" s="75" t="s">
        <v>218</v>
      </c>
      <c r="D765" s="48">
        <v>0</v>
      </c>
      <c r="E765" s="48">
        <f>E772+E779+E786+E793</f>
        <v>0</v>
      </c>
      <c r="F765" s="48">
        <v>0</v>
      </c>
      <c r="G765" s="48">
        <v>0</v>
      </c>
      <c r="H765" s="48">
        <v>0</v>
      </c>
      <c r="I765" s="48">
        <v>0</v>
      </c>
      <c r="J765" s="48">
        <v>0</v>
      </c>
      <c r="K765" s="48">
        <v>0</v>
      </c>
      <c r="L765" s="3"/>
    </row>
    <row r="766" spans="1:13" ht="31.5">
      <c r="A766" s="131"/>
      <c r="B766" s="114"/>
      <c r="C766" s="75" t="s">
        <v>202</v>
      </c>
      <c r="D766" s="48">
        <v>0</v>
      </c>
      <c r="E766" s="48">
        <f>E773+E780+E787+E794</f>
        <v>0</v>
      </c>
      <c r="F766" s="48">
        <v>0</v>
      </c>
      <c r="G766" s="48">
        <v>0</v>
      </c>
      <c r="H766" s="48">
        <v>0</v>
      </c>
      <c r="I766" s="48">
        <v>0</v>
      </c>
      <c r="J766" s="48">
        <v>0</v>
      </c>
      <c r="K766" s="48">
        <v>0</v>
      </c>
      <c r="L766" s="3"/>
    </row>
    <row r="767" spans="1:13">
      <c r="A767" s="131"/>
      <c r="B767" s="114"/>
      <c r="C767" s="75" t="s">
        <v>219</v>
      </c>
      <c r="D767" s="48">
        <v>0</v>
      </c>
      <c r="E767" s="48" t="s">
        <v>265</v>
      </c>
      <c r="F767" s="48" t="s">
        <v>265</v>
      </c>
      <c r="G767" s="48" t="s">
        <v>265</v>
      </c>
      <c r="H767" s="48">
        <v>0</v>
      </c>
      <c r="I767" s="48">
        <v>0</v>
      </c>
      <c r="J767" s="48" t="s">
        <v>265</v>
      </c>
      <c r="K767" s="48" t="s">
        <v>265</v>
      </c>
      <c r="L767" s="3"/>
    </row>
    <row r="768" spans="1:13" ht="31.5">
      <c r="A768" s="131"/>
      <c r="B768" s="114"/>
      <c r="C768" s="75" t="s">
        <v>220</v>
      </c>
      <c r="D768" s="48">
        <v>0</v>
      </c>
      <c r="E768" s="48" t="s">
        <v>265</v>
      </c>
      <c r="F768" s="48" t="s">
        <v>265</v>
      </c>
      <c r="G768" s="48" t="s">
        <v>265</v>
      </c>
      <c r="H768" s="48">
        <v>0</v>
      </c>
      <c r="I768" s="48">
        <v>0</v>
      </c>
      <c r="J768" s="48" t="s">
        <v>265</v>
      </c>
      <c r="K768" s="48" t="s">
        <v>265</v>
      </c>
      <c r="L768" s="3"/>
    </row>
    <row r="769" spans="1:13">
      <c r="A769" s="131" t="s">
        <v>77</v>
      </c>
      <c r="B769" s="114" t="s">
        <v>195</v>
      </c>
      <c r="C769" s="54" t="s">
        <v>3</v>
      </c>
      <c r="D769" s="48">
        <f>D770+D772+D774+D775</f>
        <v>300</v>
      </c>
      <c r="E769" s="48" t="s">
        <v>265</v>
      </c>
      <c r="F769" s="48" t="s">
        <v>265</v>
      </c>
      <c r="G769" s="48" t="s">
        <v>265</v>
      </c>
      <c r="H769" s="48">
        <f>H770+H771+H772+H773+H774+H775</f>
        <v>0</v>
      </c>
      <c r="I769" s="48">
        <f t="shared" si="129"/>
        <v>0</v>
      </c>
      <c r="J769" s="48" t="s">
        <v>265</v>
      </c>
      <c r="K769" s="48" t="s">
        <v>265</v>
      </c>
      <c r="L769" s="3"/>
    </row>
    <row r="770" spans="1:13">
      <c r="A770" s="131"/>
      <c r="B770" s="114"/>
      <c r="C770" s="75" t="s">
        <v>4</v>
      </c>
      <c r="D770" s="48">
        <v>300</v>
      </c>
      <c r="E770" s="48">
        <v>300</v>
      </c>
      <c r="F770" s="48">
        <v>300</v>
      </c>
      <c r="G770" s="48">
        <v>0</v>
      </c>
      <c r="H770" s="48">
        <v>0</v>
      </c>
      <c r="I770" s="48">
        <f t="shared" si="129"/>
        <v>0</v>
      </c>
      <c r="J770" s="48">
        <f t="shared" si="122"/>
        <v>0</v>
      </c>
      <c r="K770" s="48">
        <f t="shared" si="123"/>
        <v>0</v>
      </c>
      <c r="L770" s="3"/>
    </row>
    <row r="771" spans="1:13" ht="31.5">
      <c r="A771" s="131"/>
      <c r="B771" s="114"/>
      <c r="C771" s="75" t="s">
        <v>201</v>
      </c>
      <c r="D771" s="48">
        <v>0</v>
      </c>
      <c r="E771" s="48">
        <v>0</v>
      </c>
      <c r="F771" s="48">
        <v>0</v>
      </c>
      <c r="G771" s="48">
        <v>0</v>
      </c>
      <c r="H771" s="48">
        <v>0</v>
      </c>
      <c r="I771" s="48">
        <v>0</v>
      </c>
      <c r="J771" s="48">
        <v>0</v>
      </c>
      <c r="K771" s="48">
        <v>0</v>
      </c>
      <c r="L771" s="3"/>
      <c r="M771" s="28"/>
    </row>
    <row r="772" spans="1:13">
      <c r="A772" s="131"/>
      <c r="B772" s="114"/>
      <c r="C772" s="75" t="s">
        <v>218</v>
      </c>
      <c r="D772" s="48">
        <v>0</v>
      </c>
      <c r="E772" s="48">
        <f>E779+E786+E793+E814</f>
        <v>0</v>
      </c>
      <c r="F772" s="48">
        <v>0</v>
      </c>
      <c r="G772" s="48">
        <v>0</v>
      </c>
      <c r="H772" s="48">
        <v>0</v>
      </c>
      <c r="I772" s="48">
        <v>0</v>
      </c>
      <c r="J772" s="48">
        <v>0</v>
      </c>
      <c r="K772" s="48">
        <v>0</v>
      </c>
      <c r="L772" s="3"/>
    </row>
    <row r="773" spans="1:13" ht="31.5">
      <c r="A773" s="131"/>
      <c r="B773" s="114"/>
      <c r="C773" s="75" t="s">
        <v>202</v>
      </c>
      <c r="D773" s="48">
        <v>0</v>
      </c>
      <c r="E773" s="48">
        <f>E780+E787+E794+E815</f>
        <v>0</v>
      </c>
      <c r="F773" s="48">
        <v>0</v>
      </c>
      <c r="G773" s="48">
        <v>0</v>
      </c>
      <c r="H773" s="48">
        <v>0</v>
      </c>
      <c r="I773" s="48">
        <v>0</v>
      </c>
      <c r="J773" s="48">
        <v>0</v>
      </c>
      <c r="K773" s="48">
        <v>0</v>
      </c>
      <c r="L773" s="3"/>
    </row>
    <row r="774" spans="1:13">
      <c r="A774" s="131"/>
      <c r="B774" s="114"/>
      <c r="C774" s="75" t="s">
        <v>219</v>
      </c>
      <c r="D774" s="48">
        <v>0</v>
      </c>
      <c r="E774" s="48" t="s">
        <v>265</v>
      </c>
      <c r="F774" s="48" t="s">
        <v>265</v>
      </c>
      <c r="G774" s="48" t="s">
        <v>265</v>
      </c>
      <c r="H774" s="48">
        <v>0</v>
      </c>
      <c r="I774" s="48">
        <v>0</v>
      </c>
      <c r="J774" s="48" t="s">
        <v>265</v>
      </c>
      <c r="K774" s="48" t="s">
        <v>265</v>
      </c>
      <c r="L774" s="3"/>
    </row>
    <row r="775" spans="1:13" ht="31.5">
      <c r="A775" s="131"/>
      <c r="B775" s="114"/>
      <c r="C775" s="75" t="s">
        <v>220</v>
      </c>
      <c r="D775" s="48">
        <v>0</v>
      </c>
      <c r="E775" s="48" t="s">
        <v>265</v>
      </c>
      <c r="F775" s="48" t="s">
        <v>265</v>
      </c>
      <c r="G775" s="48" t="s">
        <v>265</v>
      </c>
      <c r="H775" s="48">
        <v>0</v>
      </c>
      <c r="I775" s="48">
        <v>0</v>
      </c>
      <c r="J775" s="48" t="s">
        <v>265</v>
      </c>
      <c r="K775" s="48" t="s">
        <v>265</v>
      </c>
      <c r="L775" s="3"/>
    </row>
    <row r="776" spans="1:13" hidden="1">
      <c r="A776" s="131" t="s">
        <v>78</v>
      </c>
      <c r="B776" s="114" t="s">
        <v>195</v>
      </c>
      <c r="C776" s="54" t="s">
        <v>3</v>
      </c>
      <c r="D776" s="48">
        <f>D777+D779+D781+D782</f>
        <v>0</v>
      </c>
      <c r="E776" s="48" t="s">
        <v>265</v>
      </c>
      <c r="F776" s="48" t="s">
        <v>265</v>
      </c>
      <c r="G776" s="48" t="s">
        <v>265</v>
      </c>
      <c r="H776" s="48">
        <f>H777+H779+H781+H782</f>
        <v>0</v>
      </c>
      <c r="I776" s="48">
        <v>0</v>
      </c>
      <c r="J776" s="48" t="s">
        <v>265</v>
      </c>
      <c r="K776" s="48" t="s">
        <v>265</v>
      </c>
      <c r="L776" s="3"/>
    </row>
    <row r="777" spans="1:13" hidden="1">
      <c r="A777" s="131"/>
      <c r="B777" s="114"/>
      <c r="C777" s="75" t="s">
        <v>4</v>
      </c>
      <c r="D777" s="48">
        <v>0</v>
      </c>
      <c r="E777" s="48">
        <v>0</v>
      </c>
      <c r="F777" s="48">
        <v>0</v>
      </c>
      <c r="G777" s="48">
        <v>0</v>
      </c>
      <c r="H777" s="48">
        <v>0</v>
      </c>
      <c r="I777" s="48">
        <v>0</v>
      </c>
      <c r="J777" s="48">
        <v>0</v>
      </c>
      <c r="K777" s="48">
        <v>0</v>
      </c>
      <c r="L777" s="3"/>
    </row>
    <row r="778" spans="1:13" ht="31.5" hidden="1">
      <c r="A778" s="131"/>
      <c r="B778" s="114"/>
      <c r="C778" s="75" t="s">
        <v>201</v>
      </c>
      <c r="D778" s="48">
        <v>0</v>
      </c>
      <c r="E778" s="48">
        <v>0</v>
      </c>
      <c r="F778" s="48">
        <v>0</v>
      </c>
      <c r="G778" s="48">
        <v>0</v>
      </c>
      <c r="H778" s="48">
        <v>0</v>
      </c>
      <c r="I778" s="48">
        <v>0</v>
      </c>
      <c r="J778" s="48">
        <v>0</v>
      </c>
      <c r="K778" s="48">
        <v>0</v>
      </c>
      <c r="L778" s="3"/>
    </row>
    <row r="779" spans="1:13" hidden="1">
      <c r="A779" s="131"/>
      <c r="B779" s="114"/>
      <c r="C779" s="75" t="s">
        <v>9</v>
      </c>
      <c r="D779" s="48">
        <v>0</v>
      </c>
      <c r="E779" s="48">
        <f>E786+E793+E814+E821</f>
        <v>0</v>
      </c>
      <c r="F779" s="48">
        <v>0</v>
      </c>
      <c r="G779" s="48">
        <v>0</v>
      </c>
      <c r="H779" s="48">
        <v>0</v>
      </c>
      <c r="I779" s="48">
        <v>0</v>
      </c>
      <c r="J779" s="48">
        <v>0</v>
      </c>
      <c r="K779" s="48">
        <v>0</v>
      </c>
      <c r="L779" s="3"/>
    </row>
    <row r="780" spans="1:13" ht="31.5" hidden="1">
      <c r="A780" s="131"/>
      <c r="B780" s="114"/>
      <c r="C780" s="75" t="s">
        <v>202</v>
      </c>
      <c r="D780" s="48">
        <v>0</v>
      </c>
      <c r="E780" s="48">
        <f>E787+E794+E815+E822</f>
        <v>0</v>
      </c>
      <c r="F780" s="48">
        <v>0</v>
      </c>
      <c r="G780" s="48">
        <v>0</v>
      </c>
      <c r="H780" s="48">
        <v>0</v>
      </c>
      <c r="I780" s="48">
        <v>0</v>
      </c>
      <c r="J780" s="48">
        <v>0</v>
      </c>
      <c r="K780" s="48">
        <v>0</v>
      </c>
      <c r="L780" s="3"/>
    </row>
    <row r="781" spans="1:13" hidden="1">
      <c r="A781" s="131"/>
      <c r="B781" s="114"/>
      <c r="C781" s="75" t="s">
        <v>219</v>
      </c>
      <c r="D781" s="48">
        <v>0</v>
      </c>
      <c r="E781" s="48" t="s">
        <v>265</v>
      </c>
      <c r="F781" s="48" t="s">
        <v>265</v>
      </c>
      <c r="G781" s="48" t="s">
        <v>265</v>
      </c>
      <c r="H781" s="48">
        <v>0</v>
      </c>
      <c r="I781" s="48">
        <v>0</v>
      </c>
      <c r="J781" s="48" t="s">
        <v>265</v>
      </c>
      <c r="K781" s="48" t="s">
        <v>265</v>
      </c>
      <c r="L781" s="3"/>
    </row>
    <row r="782" spans="1:13" ht="31.5" hidden="1">
      <c r="A782" s="131"/>
      <c r="B782" s="114"/>
      <c r="C782" s="75" t="s">
        <v>220</v>
      </c>
      <c r="D782" s="48">
        <v>0</v>
      </c>
      <c r="E782" s="48" t="s">
        <v>265</v>
      </c>
      <c r="F782" s="48" t="s">
        <v>265</v>
      </c>
      <c r="G782" s="48" t="s">
        <v>265</v>
      </c>
      <c r="H782" s="48">
        <v>0</v>
      </c>
      <c r="I782" s="48">
        <v>0</v>
      </c>
      <c r="J782" s="48" t="s">
        <v>265</v>
      </c>
      <c r="K782" s="48" t="s">
        <v>265</v>
      </c>
      <c r="L782" s="3"/>
    </row>
    <row r="783" spans="1:13" hidden="1">
      <c r="A783" s="131" t="s">
        <v>79</v>
      </c>
      <c r="B783" s="114" t="s">
        <v>195</v>
      </c>
      <c r="C783" s="54" t="s">
        <v>3</v>
      </c>
      <c r="D783" s="48">
        <f>D784+D786+D788+D789</f>
        <v>0</v>
      </c>
      <c r="E783" s="48" t="s">
        <v>265</v>
      </c>
      <c r="F783" s="48" t="s">
        <v>265</v>
      </c>
      <c r="G783" s="48" t="s">
        <v>265</v>
      </c>
      <c r="H783" s="48">
        <f>H784+H786+H788+H789</f>
        <v>0</v>
      </c>
      <c r="I783" s="48">
        <v>0</v>
      </c>
      <c r="J783" s="48" t="s">
        <v>265</v>
      </c>
      <c r="K783" s="48" t="s">
        <v>265</v>
      </c>
      <c r="L783" s="3"/>
    </row>
    <row r="784" spans="1:13" hidden="1">
      <c r="A784" s="131"/>
      <c r="B784" s="114"/>
      <c r="C784" s="75" t="s">
        <v>4</v>
      </c>
      <c r="D784" s="48">
        <v>0</v>
      </c>
      <c r="E784" s="48">
        <v>0</v>
      </c>
      <c r="F784" s="48">
        <v>0</v>
      </c>
      <c r="G784" s="48">
        <v>0</v>
      </c>
      <c r="H784" s="48">
        <v>0</v>
      </c>
      <c r="I784" s="48">
        <v>0</v>
      </c>
      <c r="J784" s="48">
        <v>0</v>
      </c>
      <c r="K784" s="48">
        <v>0</v>
      </c>
      <c r="L784" s="3"/>
    </row>
    <row r="785" spans="1:12" ht="31.5" hidden="1">
      <c r="A785" s="131"/>
      <c r="B785" s="114"/>
      <c r="C785" s="75" t="s">
        <v>201</v>
      </c>
      <c r="D785" s="48">
        <v>0</v>
      </c>
      <c r="E785" s="48">
        <v>0</v>
      </c>
      <c r="F785" s="48">
        <v>0</v>
      </c>
      <c r="G785" s="48">
        <v>0</v>
      </c>
      <c r="H785" s="48">
        <v>0</v>
      </c>
      <c r="I785" s="48">
        <v>0</v>
      </c>
      <c r="J785" s="48">
        <v>0</v>
      </c>
      <c r="K785" s="48">
        <v>0</v>
      </c>
      <c r="L785" s="3"/>
    </row>
    <row r="786" spans="1:12" hidden="1">
      <c r="A786" s="131"/>
      <c r="B786" s="114"/>
      <c r="C786" s="75" t="s">
        <v>9</v>
      </c>
      <c r="D786" s="48">
        <v>0</v>
      </c>
      <c r="E786" s="48">
        <f>E793+E814+E821+E828</f>
        <v>0</v>
      </c>
      <c r="F786" s="48">
        <v>0</v>
      </c>
      <c r="G786" s="48">
        <v>0</v>
      </c>
      <c r="H786" s="48">
        <v>0</v>
      </c>
      <c r="I786" s="48">
        <v>0</v>
      </c>
      <c r="J786" s="48">
        <v>0</v>
      </c>
      <c r="K786" s="48">
        <v>0</v>
      </c>
      <c r="L786" s="3"/>
    </row>
    <row r="787" spans="1:12" ht="31.5" hidden="1">
      <c r="A787" s="131"/>
      <c r="B787" s="114"/>
      <c r="C787" s="75" t="s">
        <v>202</v>
      </c>
      <c r="D787" s="48">
        <v>0</v>
      </c>
      <c r="E787" s="48">
        <f>E794+E815+E822+E829</f>
        <v>0</v>
      </c>
      <c r="F787" s="48">
        <v>0</v>
      </c>
      <c r="G787" s="48">
        <v>0</v>
      </c>
      <c r="H787" s="48">
        <v>0</v>
      </c>
      <c r="I787" s="48">
        <v>0</v>
      </c>
      <c r="J787" s="48">
        <v>0</v>
      </c>
      <c r="K787" s="48">
        <v>0</v>
      </c>
      <c r="L787" s="3"/>
    </row>
    <row r="788" spans="1:12" hidden="1">
      <c r="A788" s="131"/>
      <c r="B788" s="114"/>
      <c r="C788" s="75" t="s">
        <v>219</v>
      </c>
      <c r="D788" s="48">
        <v>0</v>
      </c>
      <c r="E788" s="48" t="s">
        <v>265</v>
      </c>
      <c r="F788" s="48" t="s">
        <v>265</v>
      </c>
      <c r="G788" s="48" t="s">
        <v>265</v>
      </c>
      <c r="H788" s="48">
        <v>0</v>
      </c>
      <c r="I788" s="48">
        <v>0</v>
      </c>
      <c r="J788" s="48" t="s">
        <v>265</v>
      </c>
      <c r="K788" s="48" t="s">
        <v>265</v>
      </c>
      <c r="L788" s="3"/>
    </row>
    <row r="789" spans="1:12" ht="31.5" hidden="1">
      <c r="A789" s="131"/>
      <c r="B789" s="114"/>
      <c r="C789" s="75" t="s">
        <v>220</v>
      </c>
      <c r="D789" s="48">
        <v>0</v>
      </c>
      <c r="E789" s="48" t="s">
        <v>265</v>
      </c>
      <c r="F789" s="48" t="s">
        <v>265</v>
      </c>
      <c r="G789" s="48" t="s">
        <v>265</v>
      </c>
      <c r="H789" s="48">
        <v>0</v>
      </c>
      <c r="I789" s="48">
        <v>0</v>
      </c>
      <c r="J789" s="48" t="s">
        <v>265</v>
      </c>
      <c r="K789" s="48" t="s">
        <v>265</v>
      </c>
      <c r="L789" s="3"/>
    </row>
    <row r="790" spans="1:12" hidden="1">
      <c r="A790" s="131" t="s">
        <v>223</v>
      </c>
      <c r="B790" s="114" t="s">
        <v>195</v>
      </c>
      <c r="C790" s="54" t="s">
        <v>3</v>
      </c>
      <c r="D790" s="48">
        <f>D791+D793+D795+D796</f>
        <v>0</v>
      </c>
      <c r="E790" s="48">
        <f>E791+E793</f>
        <v>0</v>
      </c>
      <c r="F790" s="48">
        <f>F791+F793</f>
        <v>0</v>
      </c>
      <c r="G790" s="48">
        <f>G791+G793</f>
        <v>0</v>
      </c>
      <c r="H790" s="48">
        <f>H791+H793+H795+H796</f>
        <v>0</v>
      </c>
      <c r="I790" s="48" t="e">
        <f t="shared" si="129"/>
        <v>#DIV/0!</v>
      </c>
      <c r="J790" s="48" t="s">
        <v>265</v>
      </c>
      <c r="K790" s="48" t="s">
        <v>265</v>
      </c>
      <c r="L790" s="3"/>
    </row>
    <row r="791" spans="1:12" hidden="1">
      <c r="A791" s="131"/>
      <c r="B791" s="114"/>
      <c r="C791" s="75" t="s">
        <v>4</v>
      </c>
      <c r="D791" s="48">
        <v>0</v>
      </c>
      <c r="E791" s="48">
        <v>0</v>
      </c>
      <c r="F791" s="48">
        <v>0</v>
      </c>
      <c r="G791" s="48">
        <v>0</v>
      </c>
      <c r="H791" s="48">
        <v>0</v>
      </c>
      <c r="I791" s="48" t="e">
        <f t="shared" si="129"/>
        <v>#DIV/0!</v>
      </c>
      <c r="J791" s="48" t="s">
        <v>265</v>
      </c>
      <c r="K791" s="48" t="s">
        <v>265</v>
      </c>
      <c r="L791" s="3"/>
    </row>
    <row r="792" spans="1:12" ht="31.5" hidden="1">
      <c r="A792" s="131"/>
      <c r="B792" s="114"/>
      <c r="C792" s="75" t="s">
        <v>201</v>
      </c>
      <c r="D792" s="48">
        <v>0</v>
      </c>
      <c r="E792" s="48">
        <v>0</v>
      </c>
      <c r="F792" s="48">
        <v>0</v>
      </c>
      <c r="G792" s="48">
        <v>0</v>
      </c>
      <c r="H792" s="48">
        <v>0</v>
      </c>
      <c r="I792" s="48" t="e">
        <f t="shared" si="129"/>
        <v>#DIV/0!</v>
      </c>
      <c r="J792" s="48" t="s">
        <v>265</v>
      </c>
      <c r="K792" s="48" t="s">
        <v>265</v>
      </c>
      <c r="L792" s="3"/>
    </row>
    <row r="793" spans="1:12" hidden="1">
      <c r="A793" s="131"/>
      <c r="B793" s="114"/>
      <c r="C793" s="75" t="s">
        <v>9</v>
      </c>
      <c r="D793" s="48">
        <v>0</v>
      </c>
      <c r="E793" s="48">
        <v>0</v>
      </c>
      <c r="F793" s="48">
        <v>0</v>
      </c>
      <c r="G793" s="48">
        <v>0</v>
      </c>
      <c r="H793" s="48">
        <v>0</v>
      </c>
      <c r="I793" s="48" t="e">
        <f t="shared" si="129"/>
        <v>#DIV/0!</v>
      </c>
      <c r="J793" s="48" t="s">
        <v>265</v>
      </c>
      <c r="K793" s="48" t="s">
        <v>265</v>
      </c>
      <c r="L793" s="3"/>
    </row>
    <row r="794" spans="1:12" ht="31.5" hidden="1">
      <c r="A794" s="131"/>
      <c r="B794" s="114"/>
      <c r="C794" s="75" t="s">
        <v>202</v>
      </c>
      <c r="D794" s="48">
        <v>0</v>
      </c>
      <c r="E794" s="48">
        <v>0</v>
      </c>
      <c r="F794" s="48">
        <v>0</v>
      </c>
      <c r="G794" s="48">
        <v>0</v>
      </c>
      <c r="H794" s="48">
        <v>0</v>
      </c>
      <c r="I794" s="48" t="e">
        <f t="shared" si="129"/>
        <v>#DIV/0!</v>
      </c>
      <c r="J794" s="48" t="s">
        <v>265</v>
      </c>
      <c r="K794" s="48" t="s">
        <v>265</v>
      </c>
      <c r="L794" s="3"/>
    </row>
    <row r="795" spans="1:12" hidden="1">
      <c r="A795" s="131"/>
      <c r="B795" s="114"/>
      <c r="C795" s="75" t="s">
        <v>219</v>
      </c>
      <c r="D795" s="48">
        <v>0</v>
      </c>
      <c r="E795" s="48" t="s">
        <v>265</v>
      </c>
      <c r="F795" s="48" t="s">
        <v>265</v>
      </c>
      <c r="G795" s="48" t="s">
        <v>265</v>
      </c>
      <c r="H795" s="48">
        <v>0</v>
      </c>
      <c r="I795" s="48" t="e">
        <f t="shared" si="129"/>
        <v>#DIV/0!</v>
      </c>
      <c r="J795" s="48" t="s">
        <v>265</v>
      </c>
      <c r="K795" s="48" t="s">
        <v>265</v>
      </c>
      <c r="L795" s="3"/>
    </row>
    <row r="796" spans="1:12" ht="31.5" hidden="1">
      <c r="A796" s="131"/>
      <c r="B796" s="114"/>
      <c r="C796" s="75" t="s">
        <v>220</v>
      </c>
      <c r="D796" s="48">
        <v>0</v>
      </c>
      <c r="E796" s="48" t="s">
        <v>265</v>
      </c>
      <c r="F796" s="48" t="s">
        <v>265</v>
      </c>
      <c r="G796" s="48" t="s">
        <v>265</v>
      </c>
      <c r="H796" s="48">
        <v>0</v>
      </c>
      <c r="I796" s="48" t="e">
        <f t="shared" si="129"/>
        <v>#DIV/0!</v>
      </c>
      <c r="J796" s="48" t="s">
        <v>265</v>
      </c>
      <c r="K796" s="48" t="s">
        <v>265</v>
      </c>
      <c r="L796" s="3"/>
    </row>
    <row r="797" spans="1:12" hidden="1">
      <c r="A797" s="131" t="s">
        <v>271</v>
      </c>
      <c r="B797" s="114" t="s">
        <v>195</v>
      </c>
      <c r="C797" s="54" t="s">
        <v>3</v>
      </c>
      <c r="D797" s="48">
        <f>D798+D800+D802+D803</f>
        <v>0</v>
      </c>
      <c r="E797" s="48" t="s">
        <v>265</v>
      </c>
      <c r="F797" s="48" t="s">
        <v>265</v>
      </c>
      <c r="G797" s="48" t="s">
        <v>265</v>
      </c>
      <c r="H797" s="48">
        <f>H798+H800+H802+H803</f>
        <v>0</v>
      </c>
      <c r="I797" s="48">
        <v>0</v>
      </c>
      <c r="J797" s="48" t="s">
        <v>265</v>
      </c>
      <c r="K797" s="48" t="s">
        <v>265</v>
      </c>
      <c r="L797" s="3"/>
    </row>
    <row r="798" spans="1:12" hidden="1">
      <c r="A798" s="131"/>
      <c r="B798" s="114"/>
      <c r="C798" s="75" t="s">
        <v>4</v>
      </c>
      <c r="D798" s="48">
        <v>0</v>
      </c>
      <c r="E798" s="48">
        <v>0</v>
      </c>
      <c r="F798" s="48">
        <v>0</v>
      </c>
      <c r="G798" s="48">
        <v>0</v>
      </c>
      <c r="H798" s="48">
        <v>0</v>
      </c>
      <c r="I798" s="48">
        <v>0</v>
      </c>
      <c r="J798" s="48">
        <v>0</v>
      </c>
      <c r="K798" s="48">
        <v>0</v>
      </c>
      <c r="L798" s="3"/>
    </row>
    <row r="799" spans="1:12" ht="31.5" hidden="1">
      <c r="A799" s="131"/>
      <c r="B799" s="114"/>
      <c r="C799" s="75" t="s">
        <v>201</v>
      </c>
      <c r="D799" s="48">
        <v>0</v>
      </c>
      <c r="E799" s="48">
        <v>0</v>
      </c>
      <c r="F799" s="48">
        <v>0</v>
      </c>
      <c r="G799" s="48">
        <v>0</v>
      </c>
      <c r="H799" s="48">
        <v>0</v>
      </c>
      <c r="I799" s="48">
        <v>0</v>
      </c>
      <c r="J799" s="48">
        <v>0</v>
      </c>
      <c r="K799" s="48">
        <v>0</v>
      </c>
      <c r="L799" s="3"/>
    </row>
    <row r="800" spans="1:12" hidden="1">
      <c r="A800" s="131"/>
      <c r="B800" s="114"/>
      <c r="C800" s="75" t="s">
        <v>9</v>
      </c>
      <c r="D800" s="48">
        <v>0</v>
      </c>
      <c r="E800" s="48">
        <v>0</v>
      </c>
      <c r="F800" s="48">
        <v>0</v>
      </c>
      <c r="G800" s="48">
        <v>0</v>
      </c>
      <c r="H800" s="48">
        <v>0</v>
      </c>
      <c r="I800" s="48">
        <v>0</v>
      </c>
      <c r="J800" s="48">
        <v>0</v>
      </c>
      <c r="K800" s="48">
        <v>0</v>
      </c>
      <c r="L800" s="3"/>
    </row>
    <row r="801" spans="1:13" ht="31.5" hidden="1">
      <c r="A801" s="131"/>
      <c r="B801" s="114"/>
      <c r="C801" s="75" t="s">
        <v>202</v>
      </c>
      <c r="D801" s="48">
        <v>0</v>
      </c>
      <c r="E801" s="48">
        <v>0</v>
      </c>
      <c r="F801" s="48">
        <v>0</v>
      </c>
      <c r="G801" s="48">
        <v>0</v>
      </c>
      <c r="H801" s="48">
        <v>0</v>
      </c>
      <c r="I801" s="48">
        <v>0</v>
      </c>
      <c r="J801" s="48">
        <v>0</v>
      </c>
      <c r="K801" s="48">
        <v>0</v>
      </c>
      <c r="L801" s="3"/>
    </row>
    <row r="802" spans="1:13" hidden="1">
      <c r="A802" s="131"/>
      <c r="B802" s="114"/>
      <c r="C802" s="75" t="s">
        <v>219</v>
      </c>
      <c r="D802" s="48">
        <v>0</v>
      </c>
      <c r="E802" s="48" t="s">
        <v>265</v>
      </c>
      <c r="F802" s="48" t="s">
        <v>265</v>
      </c>
      <c r="G802" s="48" t="s">
        <v>265</v>
      </c>
      <c r="H802" s="48">
        <v>0</v>
      </c>
      <c r="I802" s="48">
        <v>0</v>
      </c>
      <c r="J802" s="48" t="s">
        <v>265</v>
      </c>
      <c r="K802" s="48" t="s">
        <v>265</v>
      </c>
      <c r="L802" s="3"/>
    </row>
    <row r="803" spans="1:13" ht="35.450000000000003" hidden="1" customHeight="1">
      <c r="A803" s="131"/>
      <c r="B803" s="114"/>
      <c r="C803" s="75" t="s">
        <v>220</v>
      </c>
      <c r="D803" s="48">
        <v>0</v>
      </c>
      <c r="E803" s="48" t="s">
        <v>265</v>
      </c>
      <c r="F803" s="48" t="s">
        <v>265</v>
      </c>
      <c r="G803" s="48" t="s">
        <v>265</v>
      </c>
      <c r="H803" s="48">
        <v>0</v>
      </c>
      <c r="I803" s="48">
        <v>0</v>
      </c>
      <c r="J803" s="48" t="s">
        <v>265</v>
      </c>
      <c r="K803" s="48" t="s">
        <v>265</v>
      </c>
      <c r="L803" s="3"/>
    </row>
    <row r="804" spans="1:13" ht="21" customHeight="1">
      <c r="A804" s="131" t="s">
        <v>279</v>
      </c>
      <c r="B804" s="114" t="s">
        <v>195</v>
      </c>
      <c r="C804" s="54" t="s">
        <v>3</v>
      </c>
      <c r="D804" s="48">
        <f>D805+D807+D809+D810</f>
        <v>1121595.7</v>
      </c>
      <c r="E804" s="48" t="s">
        <v>265</v>
      </c>
      <c r="F804" s="48" t="s">
        <v>265</v>
      </c>
      <c r="G804" s="48" t="s">
        <v>265</v>
      </c>
      <c r="H804" s="48">
        <f>H805+H807+H809+H810</f>
        <v>252428.7</v>
      </c>
      <c r="I804" s="48">
        <v>0</v>
      </c>
      <c r="J804" s="48" t="s">
        <v>265</v>
      </c>
      <c r="K804" s="48" t="s">
        <v>265</v>
      </c>
      <c r="L804" s="3"/>
      <c r="M804" s="18"/>
    </row>
    <row r="805" spans="1:13" ht="18" customHeight="1">
      <c r="A805" s="131"/>
      <c r="B805" s="114"/>
      <c r="C805" s="75" t="s">
        <v>4</v>
      </c>
      <c r="D805" s="48">
        <v>0</v>
      </c>
      <c r="E805" s="48">
        <v>0</v>
      </c>
      <c r="F805" s="48">
        <v>0</v>
      </c>
      <c r="G805" s="48">
        <v>0</v>
      </c>
      <c r="H805" s="48">
        <v>0</v>
      </c>
      <c r="I805" s="48">
        <v>0</v>
      </c>
      <c r="J805" s="48">
        <v>0</v>
      </c>
      <c r="K805" s="48">
        <v>0</v>
      </c>
      <c r="L805" s="3"/>
    </row>
    <row r="806" spans="1:13" ht="51" customHeight="1">
      <c r="A806" s="131"/>
      <c r="B806" s="114"/>
      <c r="C806" s="75" t="s">
        <v>201</v>
      </c>
      <c r="D806" s="48">
        <v>0</v>
      </c>
      <c r="E806" s="48">
        <v>0</v>
      </c>
      <c r="F806" s="48">
        <v>0</v>
      </c>
      <c r="G806" s="48">
        <v>0</v>
      </c>
      <c r="H806" s="48">
        <v>0</v>
      </c>
      <c r="I806" s="48">
        <v>0</v>
      </c>
      <c r="J806" s="48">
        <v>0</v>
      </c>
      <c r="K806" s="48">
        <v>0</v>
      </c>
      <c r="L806" s="3"/>
    </row>
    <row r="807" spans="1:13" ht="34.5" customHeight="1">
      <c r="A807" s="131"/>
      <c r="B807" s="114"/>
      <c r="C807" s="75" t="s">
        <v>9</v>
      </c>
      <c r="D807" s="48">
        <v>1121595.7</v>
      </c>
      <c r="E807" s="48">
        <v>1121595.7</v>
      </c>
      <c r="F807" s="48">
        <v>1121595.7</v>
      </c>
      <c r="G807" s="48">
        <v>252428.7</v>
      </c>
      <c r="H807" s="48">
        <v>252428.7</v>
      </c>
      <c r="I807" s="48">
        <v>0</v>
      </c>
      <c r="J807" s="48">
        <v>0</v>
      </c>
      <c r="K807" s="48">
        <v>0</v>
      </c>
      <c r="L807" s="3"/>
    </row>
    <row r="808" spans="1:13" ht="58.5" customHeight="1">
      <c r="A808" s="131"/>
      <c r="B808" s="114"/>
      <c r="C808" s="75" t="s">
        <v>202</v>
      </c>
      <c r="D808" s="48">
        <v>1121595.7</v>
      </c>
      <c r="E808" s="48">
        <v>1121595.7</v>
      </c>
      <c r="F808" s="48">
        <v>1121595.7</v>
      </c>
      <c r="G808" s="48">
        <v>252428.7</v>
      </c>
      <c r="H808" s="48">
        <v>252428.7</v>
      </c>
      <c r="I808" s="48">
        <v>0</v>
      </c>
      <c r="J808" s="48">
        <v>0</v>
      </c>
      <c r="K808" s="48">
        <v>0</v>
      </c>
      <c r="L808" s="3"/>
      <c r="M808" s="7"/>
    </row>
    <row r="809" spans="1:13" ht="42" customHeight="1">
      <c r="A809" s="131"/>
      <c r="B809" s="114"/>
      <c r="C809" s="75" t="s">
        <v>219</v>
      </c>
      <c r="D809" s="48">
        <v>0</v>
      </c>
      <c r="E809" s="48" t="s">
        <v>265</v>
      </c>
      <c r="F809" s="48" t="s">
        <v>265</v>
      </c>
      <c r="G809" s="48" t="s">
        <v>265</v>
      </c>
      <c r="H809" s="48">
        <v>0</v>
      </c>
      <c r="I809" s="48">
        <v>0</v>
      </c>
      <c r="J809" s="48" t="s">
        <v>265</v>
      </c>
      <c r="K809" s="48" t="s">
        <v>265</v>
      </c>
      <c r="L809" s="3"/>
    </row>
    <row r="810" spans="1:13" ht="50.25" customHeight="1">
      <c r="A810" s="131"/>
      <c r="B810" s="114"/>
      <c r="C810" s="75" t="s">
        <v>220</v>
      </c>
      <c r="D810" s="48">
        <v>0</v>
      </c>
      <c r="E810" s="48" t="s">
        <v>265</v>
      </c>
      <c r="F810" s="48" t="s">
        <v>265</v>
      </c>
      <c r="G810" s="48" t="s">
        <v>265</v>
      </c>
      <c r="H810" s="48">
        <v>0</v>
      </c>
      <c r="I810" s="48">
        <v>0</v>
      </c>
      <c r="J810" s="48" t="s">
        <v>265</v>
      </c>
      <c r="K810" s="48" t="s">
        <v>265</v>
      </c>
      <c r="L810" s="3"/>
    </row>
    <row r="811" spans="1:13">
      <c r="A811" s="131" t="s">
        <v>80</v>
      </c>
      <c r="B811" s="114" t="s">
        <v>195</v>
      </c>
      <c r="C811" s="54" t="s">
        <v>3</v>
      </c>
      <c r="D811" s="48">
        <f>D812+D814+D816+D817</f>
        <v>18958.5</v>
      </c>
      <c r="E811" s="48" t="s">
        <v>265</v>
      </c>
      <c r="F811" s="48" t="s">
        <v>265</v>
      </c>
      <c r="G811" s="48" t="s">
        <v>265</v>
      </c>
      <c r="H811" s="48">
        <f>H812+H814+H816+H817</f>
        <v>0</v>
      </c>
      <c r="I811" s="48">
        <f t="shared" si="129"/>
        <v>0</v>
      </c>
      <c r="J811" s="48" t="s">
        <v>265</v>
      </c>
      <c r="K811" s="48" t="s">
        <v>265</v>
      </c>
      <c r="L811" s="3"/>
    </row>
    <row r="812" spans="1:13">
      <c r="A812" s="131"/>
      <c r="B812" s="114"/>
      <c r="C812" s="75" t="s">
        <v>4</v>
      </c>
      <c r="D812" s="48">
        <f>D819+D826+D833+D840</f>
        <v>18958.5</v>
      </c>
      <c r="E812" s="48">
        <f t="shared" ref="E812:F812" si="130">E819+E826+E833+E840</f>
        <v>12958.5</v>
      </c>
      <c r="F812" s="48">
        <f t="shared" si="130"/>
        <v>11088.5</v>
      </c>
      <c r="G812" s="48">
        <f t="shared" ref="G812:H812" si="131">G819+G826+G833+G840</f>
        <v>0</v>
      </c>
      <c r="H812" s="48">
        <f t="shared" si="131"/>
        <v>0</v>
      </c>
      <c r="I812" s="48">
        <f t="shared" si="129"/>
        <v>0</v>
      </c>
      <c r="J812" s="48">
        <f>G812/E812*100</f>
        <v>0</v>
      </c>
      <c r="K812" s="48">
        <f>G812/F812*100</f>
        <v>0</v>
      </c>
      <c r="L812" s="3"/>
    </row>
    <row r="813" spans="1:13" ht="31.5">
      <c r="A813" s="131"/>
      <c r="B813" s="114"/>
      <c r="C813" s="75" t="s">
        <v>201</v>
      </c>
      <c r="D813" s="48">
        <v>0</v>
      </c>
      <c r="E813" s="48">
        <v>0</v>
      </c>
      <c r="F813" s="48">
        <v>0</v>
      </c>
      <c r="G813" s="48">
        <f t="shared" ref="G813:H817" si="132">G820+G827+G834+G841</f>
        <v>0</v>
      </c>
      <c r="H813" s="48">
        <f t="shared" si="132"/>
        <v>0</v>
      </c>
      <c r="I813" s="48">
        <v>0</v>
      </c>
      <c r="J813" s="48">
        <v>0</v>
      </c>
      <c r="K813" s="48">
        <v>0</v>
      </c>
      <c r="L813" s="3"/>
    </row>
    <row r="814" spans="1:13">
      <c r="A814" s="131"/>
      <c r="B814" s="114"/>
      <c r="C814" s="75" t="s">
        <v>9</v>
      </c>
      <c r="D814" s="48">
        <f>D821+D828+D835+D842</f>
        <v>0</v>
      </c>
      <c r="E814" s="48">
        <f>E821+E828+E835+E842</f>
        <v>0</v>
      </c>
      <c r="F814" s="48">
        <f>F821+F828+F835+F842</f>
        <v>0</v>
      </c>
      <c r="G814" s="48">
        <f t="shared" si="132"/>
        <v>0</v>
      </c>
      <c r="H814" s="48">
        <f t="shared" si="132"/>
        <v>0</v>
      </c>
      <c r="I814" s="48">
        <v>0</v>
      </c>
      <c r="J814" s="48">
        <v>0</v>
      </c>
      <c r="K814" s="48">
        <v>0</v>
      </c>
      <c r="L814" s="3"/>
    </row>
    <row r="815" spans="1:13" ht="31.5">
      <c r="A815" s="131"/>
      <c r="B815" s="114"/>
      <c r="C815" s="75" t="s">
        <v>202</v>
      </c>
      <c r="D815" s="48">
        <v>0</v>
      </c>
      <c r="E815" s="48">
        <f>E822+E829+E836+E843</f>
        <v>0</v>
      </c>
      <c r="F815" s="48">
        <f>F822+F829+F836+F843</f>
        <v>0</v>
      </c>
      <c r="G815" s="48">
        <f t="shared" si="132"/>
        <v>0</v>
      </c>
      <c r="H815" s="48">
        <f t="shared" si="132"/>
        <v>0</v>
      </c>
      <c r="I815" s="48">
        <v>0</v>
      </c>
      <c r="J815" s="48">
        <v>0</v>
      </c>
      <c r="K815" s="48">
        <v>0</v>
      </c>
      <c r="L815" s="3"/>
    </row>
    <row r="816" spans="1:13">
      <c r="A816" s="131"/>
      <c r="B816" s="114"/>
      <c r="C816" s="75" t="s">
        <v>219</v>
      </c>
      <c r="D816" s="48">
        <f>D823+D830+D837+D844</f>
        <v>0</v>
      </c>
      <c r="E816" s="48" t="s">
        <v>265</v>
      </c>
      <c r="F816" s="48" t="s">
        <v>265</v>
      </c>
      <c r="G816" s="48" t="s">
        <v>265</v>
      </c>
      <c r="H816" s="48">
        <f t="shared" si="132"/>
        <v>0</v>
      </c>
      <c r="I816" s="48">
        <v>0</v>
      </c>
      <c r="J816" s="48" t="s">
        <v>265</v>
      </c>
      <c r="K816" s="48" t="s">
        <v>265</v>
      </c>
      <c r="L816" s="3"/>
    </row>
    <row r="817" spans="1:12" ht="31.5">
      <c r="A817" s="131"/>
      <c r="B817" s="114"/>
      <c r="C817" s="75" t="s">
        <v>220</v>
      </c>
      <c r="D817" s="48">
        <f>D824+D831+D838+D845</f>
        <v>0</v>
      </c>
      <c r="E817" s="48" t="s">
        <v>265</v>
      </c>
      <c r="F817" s="48" t="s">
        <v>265</v>
      </c>
      <c r="G817" s="48" t="s">
        <v>265</v>
      </c>
      <c r="H817" s="48">
        <f t="shared" si="132"/>
        <v>0</v>
      </c>
      <c r="I817" s="48">
        <v>0</v>
      </c>
      <c r="J817" s="48" t="s">
        <v>265</v>
      </c>
      <c r="K817" s="48" t="s">
        <v>265</v>
      </c>
      <c r="L817" s="3"/>
    </row>
    <row r="818" spans="1:12">
      <c r="A818" s="131" t="s">
        <v>81</v>
      </c>
      <c r="B818" s="114" t="s">
        <v>195</v>
      </c>
      <c r="C818" s="54" t="s">
        <v>3</v>
      </c>
      <c r="D818" s="48">
        <f>D819+D821+D823+D824</f>
        <v>4500</v>
      </c>
      <c r="E818" s="48" t="s">
        <v>265</v>
      </c>
      <c r="F818" s="48" t="s">
        <v>265</v>
      </c>
      <c r="G818" s="48" t="s">
        <v>265</v>
      </c>
      <c r="H818" s="48">
        <f>H819+H821+H823+H824</f>
        <v>0</v>
      </c>
      <c r="I818" s="48">
        <f t="shared" si="129"/>
        <v>0</v>
      </c>
      <c r="J818" s="48" t="s">
        <v>265</v>
      </c>
      <c r="K818" s="48" t="s">
        <v>265</v>
      </c>
      <c r="L818" s="3"/>
    </row>
    <row r="819" spans="1:12">
      <c r="A819" s="131"/>
      <c r="B819" s="114"/>
      <c r="C819" s="75" t="s">
        <v>4</v>
      </c>
      <c r="D819" s="48">
        <v>4500</v>
      </c>
      <c r="E819" s="48">
        <v>4500</v>
      </c>
      <c r="F819" s="48">
        <v>4500</v>
      </c>
      <c r="G819" s="48">
        <v>0</v>
      </c>
      <c r="H819" s="48">
        <v>0</v>
      </c>
      <c r="I819" s="48">
        <f t="shared" si="129"/>
        <v>0</v>
      </c>
      <c r="J819" s="48">
        <f>G819/E819*100</f>
        <v>0</v>
      </c>
      <c r="K819" s="48">
        <f>G819/F819*100</f>
        <v>0</v>
      </c>
      <c r="L819" s="3"/>
    </row>
    <row r="820" spans="1:12" ht="31.5">
      <c r="A820" s="131"/>
      <c r="B820" s="114"/>
      <c r="C820" s="75" t="s">
        <v>201</v>
      </c>
      <c r="D820" s="48">
        <v>0</v>
      </c>
      <c r="E820" s="48">
        <v>0</v>
      </c>
      <c r="F820" s="48">
        <v>0</v>
      </c>
      <c r="G820" s="48">
        <v>0</v>
      </c>
      <c r="H820" s="48">
        <v>0</v>
      </c>
      <c r="I820" s="48">
        <v>0</v>
      </c>
      <c r="J820" s="48">
        <v>0</v>
      </c>
      <c r="K820" s="48">
        <v>0</v>
      </c>
      <c r="L820" s="3"/>
    </row>
    <row r="821" spans="1:12">
      <c r="A821" s="131"/>
      <c r="B821" s="114"/>
      <c r="C821" s="75" t="s">
        <v>9</v>
      </c>
      <c r="D821" s="48">
        <v>0</v>
      </c>
      <c r="E821" s="48">
        <v>0</v>
      </c>
      <c r="F821" s="48">
        <v>0</v>
      </c>
      <c r="G821" s="48">
        <v>0</v>
      </c>
      <c r="H821" s="48">
        <v>0</v>
      </c>
      <c r="I821" s="48">
        <v>0</v>
      </c>
      <c r="J821" s="48">
        <v>0</v>
      </c>
      <c r="K821" s="48">
        <v>0</v>
      </c>
      <c r="L821" s="3"/>
    </row>
    <row r="822" spans="1:12" ht="31.5">
      <c r="A822" s="131"/>
      <c r="B822" s="114"/>
      <c r="C822" s="75" t="s">
        <v>202</v>
      </c>
      <c r="D822" s="48">
        <v>0</v>
      </c>
      <c r="E822" s="48">
        <v>0</v>
      </c>
      <c r="F822" s="48">
        <v>0</v>
      </c>
      <c r="G822" s="48">
        <v>0</v>
      </c>
      <c r="H822" s="48">
        <v>0</v>
      </c>
      <c r="I822" s="48">
        <v>0</v>
      </c>
      <c r="J822" s="48">
        <v>0</v>
      </c>
      <c r="K822" s="48">
        <v>0</v>
      </c>
      <c r="L822" s="3"/>
    </row>
    <row r="823" spans="1:12">
      <c r="A823" s="131"/>
      <c r="B823" s="114"/>
      <c r="C823" s="75" t="s">
        <v>219</v>
      </c>
      <c r="D823" s="48">
        <v>0</v>
      </c>
      <c r="E823" s="48" t="s">
        <v>265</v>
      </c>
      <c r="F823" s="48" t="s">
        <v>265</v>
      </c>
      <c r="G823" s="48" t="s">
        <v>265</v>
      </c>
      <c r="H823" s="48">
        <v>0</v>
      </c>
      <c r="I823" s="48">
        <v>0</v>
      </c>
      <c r="J823" s="48" t="s">
        <v>265</v>
      </c>
      <c r="K823" s="48" t="s">
        <v>265</v>
      </c>
      <c r="L823" s="3"/>
    </row>
    <row r="824" spans="1:12" ht="31.5">
      <c r="A824" s="131"/>
      <c r="B824" s="114"/>
      <c r="C824" s="75" t="s">
        <v>220</v>
      </c>
      <c r="D824" s="48">
        <v>0</v>
      </c>
      <c r="E824" s="48" t="s">
        <v>265</v>
      </c>
      <c r="F824" s="48" t="s">
        <v>265</v>
      </c>
      <c r="G824" s="48" t="s">
        <v>265</v>
      </c>
      <c r="H824" s="48">
        <v>0</v>
      </c>
      <c r="I824" s="48">
        <v>0</v>
      </c>
      <c r="J824" s="48" t="s">
        <v>265</v>
      </c>
      <c r="K824" s="48" t="s">
        <v>265</v>
      </c>
      <c r="L824" s="3"/>
    </row>
    <row r="825" spans="1:12">
      <c r="A825" s="131" t="s">
        <v>82</v>
      </c>
      <c r="B825" s="114" t="s">
        <v>195</v>
      </c>
      <c r="C825" s="54" t="s">
        <v>3</v>
      </c>
      <c r="D825" s="48">
        <f>D826+D828+D830+D831</f>
        <v>300</v>
      </c>
      <c r="E825" s="48" t="s">
        <v>265</v>
      </c>
      <c r="F825" s="48" t="s">
        <v>265</v>
      </c>
      <c r="G825" s="48" t="s">
        <v>265</v>
      </c>
      <c r="H825" s="48">
        <f>H826+H828+H830+H831</f>
        <v>0</v>
      </c>
      <c r="I825" s="48">
        <f t="shared" ref="I825:I882" si="133">H825/D825*100</f>
        <v>0</v>
      </c>
      <c r="J825" s="48" t="s">
        <v>265</v>
      </c>
      <c r="K825" s="48" t="s">
        <v>265</v>
      </c>
      <c r="L825" s="3"/>
    </row>
    <row r="826" spans="1:12">
      <c r="A826" s="131"/>
      <c r="B826" s="114"/>
      <c r="C826" s="75" t="s">
        <v>4</v>
      </c>
      <c r="D826" s="48">
        <v>300</v>
      </c>
      <c r="E826" s="48">
        <v>300</v>
      </c>
      <c r="F826" s="48">
        <v>300</v>
      </c>
      <c r="G826" s="48">
        <v>0</v>
      </c>
      <c r="H826" s="48">
        <v>0</v>
      </c>
      <c r="I826" s="48">
        <f t="shared" si="133"/>
        <v>0</v>
      </c>
      <c r="J826" s="48">
        <f>G826/E826*100</f>
        <v>0</v>
      </c>
      <c r="K826" s="48">
        <f>G826/F826*100</f>
        <v>0</v>
      </c>
      <c r="L826" s="3"/>
    </row>
    <row r="827" spans="1:12" ht="31.5">
      <c r="A827" s="131"/>
      <c r="B827" s="114"/>
      <c r="C827" s="75" t="s">
        <v>201</v>
      </c>
      <c r="D827" s="48">
        <v>0</v>
      </c>
      <c r="E827" s="48">
        <v>0</v>
      </c>
      <c r="F827" s="48">
        <v>0</v>
      </c>
      <c r="G827" s="48">
        <v>0</v>
      </c>
      <c r="H827" s="48">
        <v>0</v>
      </c>
      <c r="I827" s="48">
        <v>0</v>
      </c>
      <c r="J827" s="48">
        <v>0</v>
      </c>
      <c r="K827" s="48">
        <v>0</v>
      </c>
      <c r="L827" s="3"/>
    </row>
    <row r="828" spans="1:12">
      <c r="A828" s="131"/>
      <c r="B828" s="114"/>
      <c r="C828" s="75" t="s">
        <v>9</v>
      </c>
      <c r="D828" s="48">
        <v>0</v>
      </c>
      <c r="E828" s="48">
        <v>0</v>
      </c>
      <c r="F828" s="48">
        <v>0</v>
      </c>
      <c r="G828" s="48">
        <v>0</v>
      </c>
      <c r="H828" s="48">
        <v>0</v>
      </c>
      <c r="I828" s="48">
        <v>0</v>
      </c>
      <c r="J828" s="48">
        <v>0</v>
      </c>
      <c r="K828" s="48">
        <v>0</v>
      </c>
      <c r="L828" s="3"/>
    </row>
    <row r="829" spans="1:12" ht="31.5">
      <c r="A829" s="131"/>
      <c r="B829" s="114"/>
      <c r="C829" s="75" t="s">
        <v>202</v>
      </c>
      <c r="D829" s="48">
        <v>0</v>
      </c>
      <c r="E829" s="48">
        <v>0</v>
      </c>
      <c r="F829" s="48">
        <v>0</v>
      </c>
      <c r="G829" s="48">
        <v>0</v>
      </c>
      <c r="H829" s="48">
        <v>0</v>
      </c>
      <c r="I829" s="48">
        <v>0</v>
      </c>
      <c r="J829" s="48">
        <v>0</v>
      </c>
      <c r="K829" s="48">
        <v>0</v>
      </c>
      <c r="L829" s="3"/>
    </row>
    <row r="830" spans="1:12">
      <c r="A830" s="131"/>
      <c r="B830" s="114"/>
      <c r="C830" s="75" t="s">
        <v>219</v>
      </c>
      <c r="D830" s="48">
        <v>0</v>
      </c>
      <c r="E830" s="48" t="s">
        <v>265</v>
      </c>
      <c r="F830" s="48" t="s">
        <v>265</v>
      </c>
      <c r="G830" s="48" t="s">
        <v>265</v>
      </c>
      <c r="H830" s="48">
        <v>0</v>
      </c>
      <c r="I830" s="48">
        <v>0</v>
      </c>
      <c r="J830" s="48" t="s">
        <v>265</v>
      </c>
      <c r="K830" s="48" t="s">
        <v>265</v>
      </c>
      <c r="L830" s="3"/>
    </row>
    <row r="831" spans="1:12" ht="31.5">
      <c r="A831" s="131"/>
      <c r="B831" s="114"/>
      <c r="C831" s="75" t="s">
        <v>220</v>
      </c>
      <c r="D831" s="48">
        <v>0</v>
      </c>
      <c r="E831" s="48" t="s">
        <v>265</v>
      </c>
      <c r="F831" s="48" t="s">
        <v>265</v>
      </c>
      <c r="G831" s="48" t="s">
        <v>265</v>
      </c>
      <c r="H831" s="48">
        <v>0</v>
      </c>
      <c r="I831" s="48">
        <v>0</v>
      </c>
      <c r="J831" s="48" t="s">
        <v>265</v>
      </c>
      <c r="K831" s="48" t="s">
        <v>265</v>
      </c>
      <c r="L831" s="3"/>
    </row>
    <row r="832" spans="1:12">
      <c r="A832" s="131" t="s">
        <v>309</v>
      </c>
      <c r="B832" s="114" t="s">
        <v>195</v>
      </c>
      <c r="C832" s="54" t="s">
        <v>3</v>
      </c>
      <c r="D832" s="48">
        <f>D833+D835+D837+D838</f>
        <v>14058.5</v>
      </c>
      <c r="E832" s="48" t="s">
        <v>265</v>
      </c>
      <c r="F832" s="48" t="s">
        <v>265</v>
      </c>
      <c r="G832" s="48" t="s">
        <v>265</v>
      </c>
      <c r="H832" s="48">
        <f>H833+H835+H837+H838</f>
        <v>0</v>
      </c>
      <c r="I832" s="48">
        <f t="shared" si="133"/>
        <v>0</v>
      </c>
      <c r="J832" s="48" t="s">
        <v>265</v>
      </c>
      <c r="K832" s="48" t="s">
        <v>265</v>
      </c>
      <c r="L832" s="3"/>
    </row>
    <row r="833" spans="1:13">
      <c r="A833" s="131"/>
      <c r="B833" s="114"/>
      <c r="C833" s="75" t="s">
        <v>4</v>
      </c>
      <c r="D833" s="48">
        <v>14058.5</v>
      </c>
      <c r="E833" s="48">
        <v>8058.5</v>
      </c>
      <c r="F833" s="48">
        <v>6188.5</v>
      </c>
      <c r="G833" s="48">
        <v>0</v>
      </c>
      <c r="H833" s="48">
        <v>0</v>
      </c>
      <c r="I833" s="48">
        <f t="shared" si="133"/>
        <v>0</v>
      </c>
      <c r="J833" s="48">
        <f>G833/E833*100</f>
        <v>0</v>
      </c>
      <c r="K833" s="48">
        <f>G833/F833*100</f>
        <v>0</v>
      </c>
      <c r="L833" s="3"/>
      <c r="M833" s="31"/>
    </row>
    <row r="834" spans="1:13" ht="31.5">
      <c r="A834" s="131"/>
      <c r="B834" s="114"/>
      <c r="C834" s="75" t="s">
        <v>201</v>
      </c>
      <c r="D834" s="48">
        <v>0</v>
      </c>
      <c r="E834" s="48">
        <v>0</v>
      </c>
      <c r="F834" s="48">
        <v>0</v>
      </c>
      <c r="G834" s="48">
        <v>0</v>
      </c>
      <c r="H834" s="48">
        <v>0</v>
      </c>
      <c r="I834" s="48">
        <v>0</v>
      </c>
      <c r="J834" s="48">
        <v>0</v>
      </c>
      <c r="K834" s="48">
        <v>0</v>
      </c>
      <c r="L834" s="3"/>
      <c r="M834" s="32"/>
    </row>
    <row r="835" spans="1:13">
      <c r="A835" s="131"/>
      <c r="B835" s="114"/>
      <c r="C835" s="75" t="s">
        <v>9</v>
      </c>
      <c r="D835" s="48">
        <v>0</v>
      </c>
      <c r="E835" s="48">
        <v>0</v>
      </c>
      <c r="F835" s="48">
        <v>0</v>
      </c>
      <c r="G835" s="48">
        <v>0</v>
      </c>
      <c r="H835" s="48">
        <v>0</v>
      </c>
      <c r="I835" s="48">
        <v>0</v>
      </c>
      <c r="J835" s="48">
        <v>0</v>
      </c>
      <c r="K835" s="48">
        <v>0</v>
      </c>
      <c r="L835" s="3"/>
    </row>
    <row r="836" spans="1:13" ht="31.5">
      <c r="A836" s="131"/>
      <c r="B836" s="114"/>
      <c r="C836" s="75" t="s">
        <v>202</v>
      </c>
      <c r="D836" s="48">
        <v>0</v>
      </c>
      <c r="E836" s="48">
        <v>0</v>
      </c>
      <c r="F836" s="48">
        <v>0</v>
      </c>
      <c r="G836" s="48">
        <v>0</v>
      </c>
      <c r="H836" s="48">
        <v>0</v>
      </c>
      <c r="I836" s="48">
        <v>0</v>
      </c>
      <c r="J836" s="48">
        <v>0</v>
      </c>
      <c r="K836" s="48">
        <v>0</v>
      </c>
      <c r="L836" s="3"/>
    </row>
    <row r="837" spans="1:13">
      <c r="A837" s="131"/>
      <c r="B837" s="114"/>
      <c r="C837" s="75" t="s">
        <v>219</v>
      </c>
      <c r="D837" s="48">
        <v>0</v>
      </c>
      <c r="E837" s="48" t="s">
        <v>265</v>
      </c>
      <c r="F837" s="48" t="s">
        <v>265</v>
      </c>
      <c r="G837" s="48" t="s">
        <v>265</v>
      </c>
      <c r="H837" s="48">
        <v>0</v>
      </c>
      <c r="I837" s="48">
        <v>0</v>
      </c>
      <c r="J837" s="48" t="s">
        <v>265</v>
      </c>
      <c r="K837" s="48" t="s">
        <v>265</v>
      </c>
      <c r="L837" s="3"/>
    </row>
    <row r="838" spans="1:13" ht="31.5">
      <c r="A838" s="131"/>
      <c r="B838" s="114"/>
      <c r="C838" s="75" t="s">
        <v>220</v>
      </c>
      <c r="D838" s="48">
        <v>0</v>
      </c>
      <c r="E838" s="48" t="s">
        <v>265</v>
      </c>
      <c r="F838" s="48" t="s">
        <v>265</v>
      </c>
      <c r="G838" s="48" t="s">
        <v>265</v>
      </c>
      <c r="H838" s="48">
        <v>0</v>
      </c>
      <c r="I838" s="48">
        <v>0</v>
      </c>
      <c r="J838" s="48" t="s">
        <v>265</v>
      </c>
      <c r="K838" s="48" t="s">
        <v>265</v>
      </c>
      <c r="L838" s="3"/>
    </row>
    <row r="839" spans="1:13">
      <c r="A839" s="131" t="s">
        <v>83</v>
      </c>
      <c r="B839" s="114" t="s">
        <v>195</v>
      </c>
      <c r="C839" s="54" t="s">
        <v>3</v>
      </c>
      <c r="D839" s="48">
        <f>D840+D842+D844+D845</f>
        <v>100</v>
      </c>
      <c r="E839" s="48" t="s">
        <v>265</v>
      </c>
      <c r="F839" s="48" t="s">
        <v>265</v>
      </c>
      <c r="G839" s="48" t="s">
        <v>265</v>
      </c>
      <c r="H839" s="48">
        <v>0</v>
      </c>
      <c r="I839" s="48">
        <f t="shared" si="133"/>
        <v>0</v>
      </c>
      <c r="J839" s="48" t="s">
        <v>265</v>
      </c>
      <c r="K839" s="48" t="s">
        <v>265</v>
      </c>
      <c r="L839" s="3"/>
    </row>
    <row r="840" spans="1:13">
      <c r="A840" s="131"/>
      <c r="B840" s="114"/>
      <c r="C840" s="75" t="s">
        <v>4</v>
      </c>
      <c r="D840" s="48">
        <v>100</v>
      </c>
      <c r="E840" s="48">
        <v>100</v>
      </c>
      <c r="F840" s="48">
        <v>100</v>
      </c>
      <c r="G840" s="48">
        <v>0</v>
      </c>
      <c r="H840" s="48">
        <v>0</v>
      </c>
      <c r="I840" s="48">
        <f t="shared" si="133"/>
        <v>0</v>
      </c>
      <c r="J840" s="48">
        <f>G840/E840*100</f>
        <v>0</v>
      </c>
      <c r="K840" s="48">
        <f>G840/F840*100</f>
        <v>0</v>
      </c>
      <c r="L840" s="3"/>
    </row>
    <row r="841" spans="1:13" ht="31.5">
      <c r="A841" s="131"/>
      <c r="B841" s="114"/>
      <c r="C841" s="75" t="s">
        <v>201</v>
      </c>
      <c r="D841" s="48">
        <v>0</v>
      </c>
      <c r="E841" s="48">
        <v>0</v>
      </c>
      <c r="F841" s="48">
        <v>0</v>
      </c>
      <c r="G841" s="48">
        <v>0</v>
      </c>
      <c r="H841" s="48">
        <v>0</v>
      </c>
      <c r="I841" s="48">
        <v>0</v>
      </c>
      <c r="J841" s="48">
        <v>0</v>
      </c>
      <c r="K841" s="48">
        <v>0</v>
      </c>
      <c r="L841" s="3"/>
    </row>
    <row r="842" spans="1:13">
      <c r="A842" s="131"/>
      <c r="B842" s="114"/>
      <c r="C842" s="75" t="s">
        <v>218</v>
      </c>
      <c r="D842" s="48">
        <v>0</v>
      </c>
      <c r="E842" s="48">
        <v>0</v>
      </c>
      <c r="F842" s="48">
        <v>0</v>
      </c>
      <c r="G842" s="48">
        <v>0</v>
      </c>
      <c r="H842" s="48">
        <v>0</v>
      </c>
      <c r="I842" s="48">
        <v>0</v>
      </c>
      <c r="J842" s="48">
        <v>0</v>
      </c>
      <c r="K842" s="48">
        <v>0</v>
      </c>
      <c r="L842" s="3"/>
    </row>
    <row r="843" spans="1:13" ht="31.5">
      <c r="A843" s="131"/>
      <c r="B843" s="114"/>
      <c r="C843" s="75" t="s">
        <v>202</v>
      </c>
      <c r="D843" s="48">
        <v>0</v>
      </c>
      <c r="E843" s="48">
        <v>0</v>
      </c>
      <c r="F843" s="48">
        <v>0</v>
      </c>
      <c r="G843" s="48">
        <v>0</v>
      </c>
      <c r="H843" s="48">
        <v>0</v>
      </c>
      <c r="I843" s="48">
        <v>0</v>
      </c>
      <c r="J843" s="48">
        <v>0</v>
      </c>
      <c r="K843" s="48">
        <v>0</v>
      </c>
      <c r="L843" s="3"/>
    </row>
    <row r="844" spans="1:13">
      <c r="A844" s="131"/>
      <c r="B844" s="114"/>
      <c r="C844" s="75" t="s">
        <v>219</v>
      </c>
      <c r="D844" s="48">
        <v>0</v>
      </c>
      <c r="E844" s="48" t="s">
        <v>265</v>
      </c>
      <c r="F844" s="48" t="s">
        <v>265</v>
      </c>
      <c r="G844" s="48" t="s">
        <v>265</v>
      </c>
      <c r="H844" s="48">
        <v>0</v>
      </c>
      <c r="I844" s="48">
        <v>0</v>
      </c>
      <c r="J844" s="48" t="s">
        <v>265</v>
      </c>
      <c r="K844" s="48" t="s">
        <v>265</v>
      </c>
      <c r="L844" s="3"/>
    </row>
    <row r="845" spans="1:13" ht="31.5">
      <c r="A845" s="131"/>
      <c r="B845" s="114"/>
      <c r="C845" s="75" t="s">
        <v>220</v>
      </c>
      <c r="D845" s="48">
        <v>0</v>
      </c>
      <c r="E845" s="48" t="s">
        <v>265</v>
      </c>
      <c r="F845" s="48" t="s">
        <v>265</v>
      </c>
      <c r="G845" s="48" t="s">
        <v>265</v>
      </c>
      <c r="H845" s="48">
        <v>0</v>
      </c>
      <c r="I845" s="48">
        <v>0</v>
      </c>
      <c r="J845" s="48" t="s">
        <v>265</v>
      </c>
      <c r="K845" s="48" t="s">
        <v>265</v>
      </c>
      <c r="L845" s="3"/>
    </row>
    <row r="846" spans="1:13">
      <c r="A846" s="131" t="s">
        <v>124</v>
      </c>
      <c r="B846" s="114" t="s">
        <v>195</v>
      </c>
      <c r="C846" s="54" t="s">
        <v>3</v>
      </c>
      <c r="D846" s="48">
        <f>D847+D849+D851+D852</f>
        <v>98661.2</v>
      </c>
      <c r="E846" s="48" t="s">
        <v>265</v>
      </c>
      <c r="F846" s="48" t="s">
        <v>265</v>
      </c>
      <c r="G846" s="48" t="s">
        <v>265</v>
      </c>
      <c r="H846" s="48">
        <f>H853+H860+H867+H881+H888+H895+H902</f>
        <v>159.6</v>
      </c>
      <c r="I846" s="48">
        <f t="shared" si="133"/>
        <v>0.1617657194520237</v>
      </c>
      <c r="J846" s="48" t="s">
        <v>265</v>
      </c>
      <c r="K846" s="48" t="s">
        <v>265</v>
      </c>
      <c r="L846" s="3"/>
      <c r="M846" s="19"/>
    </row>
    <row r="847" spans="1:13">
      <c r="A847" s="131"/>
      <c r="B847" s="114"/>
      <c r="C847" s="75" t="s">
        <v>4</v>
      </c>
      <c r="D847" s="48">
        <f>D854+D861+D868+D882+D889+D896+D903</f>
        <v>98661.2</v>
      </c>
      <c r="E847" s="48">
        <f t="shared" ref="E847:F847" si="134">E854+E861+E868+E882+E889+E896+E903</f>
        <v>98661.2</v>
      </c>
      <c r="F847" s="48">
        <f t="shared" si="134"/>
        <v>91415.1</v>
      </c>
      <c r="G847" s="48">
        <f>G854+G861+G868+G882+G889+G896+G903</f>
        <v>159.6</v>
      </c>
      <c r="H847" s="48">
        <f t="shared" ref="H847" si="135">H854+H861+H868+H882+H889+H896+H903</f>
        <v>159.6</v>
      </c>
      <c r="I847" s="48">
        <f t="shared" si="133"/>
        <v>0.1617657194520237</v>
      </c>
      <c r="J847" s="48">
        <f>G847/E847*100</f>
        <v>0.1617657194520237</v>
      </c>
      <c r="K847" s="48">
        <f>G847/F847*100</f>
        <v>0.17458822448370126</v>
      </c>
      <c r="L847" s="3"/>
      <c r="M847" s="20"/>
    </row>
    <row r="848" spans="1:13" ht="31.5">
      <c r="A848" s="131"/>
      <c r="B848" s="114"/>
      <c r="C848" s="75" t="s">
        <v>201</v>
      </c>
      <c r="D848" s="48">
        <f t="shared" ref="D848:D852" si="136">D855+D862+D869+D883+D890+D897+D904</f>
        <v>0</v>
      </c>
      <c r="E848" s="48">
        <v>0</v>
      </c>
      <c r="F848" s="48">
        <v>0</v>
      </c>
      <c r="G848" s="48">
        <f t="shared" ref="G848:H852" si="137">G855+G862+G869+G876+G883+G890+G897</f>
        <v>0</v>
      </c>
      <c r="H848" s="48">
        <f t="shared" si="137"/>
        <v>0</v>
      </c>
      <c r="I848" s="48">
        <v>0</v>
      </c>
      <c r="J848" s="48">
        <v>0</v>
      </c>
      <c r="K848" s="48">
        <v>0</v>
      </c>
      <c r="L848" s="3"/>
      <c r="M848" s="11"/>
    </row>
    <row r="849" spans="1:13">
      <c r="A849" s="131"/>
      <c r="B849" s="114"/>
      <c r="C849" s="75" t="s">
        <v>9</v>
      </c>
      <c r="D849" s="48">
        <f t="shared" si="136"/>
        <v>0</v>
      </c>
      <c r="E849" s="48">
        <f>E856+E863+E870+E877+E884+E891+E898</f>
        <v>0</v>
      </c>
      <c r="F849" s="48">
        <f>F856+F863+F870+F877+F884+F891+F898</f>
        <v>0</v>
      </c>
      <c r="G849" s="48">
        <f t="shared" si="137"/>
        <v>0</v>
      </c>
      <c r="H849" s="48">
        <f t="shared" si="137"/>
        <v>0</v>
      </c>
      <c r="I849" s="48">
        <v>0</v>
      </c>
      <c r="J849" s="48">
        <v>0</v>
      </c>
      <c r="K849" s="48">
        <v>0</v>
      </c>
      <c r="L849" s="3"/>
    </row>
    <row r="850" spans="1:13" ht="31.5">
      <c r="A850" s="131"/>
      <c r="B850" s="114"/>
      <c r="C850" s="75" t="s">
        <v>202</v>
      </c>
      <c r="D850" s="48">
        <f t="shared" si="136"/>
        <v>0</v>
      </c>
      <c r="E850" s="48">
        <f>E857+E864+E871+E878+E885+E892+E899</f>
        <v>0</v>
      </c>
      <c r="F850" s="48">
        <f>F857+F864+F871+F878+F885+F892+F899</f>
        <v>0</v>
      </c>
      <c r="G850" s="48">
        <f t="shared" si="137"/>
        <v>0</v>
      </c>
      <c r="H850" s="48">
        <f t="shared" si="137"/>
        <v>0</v>
      </c>
      <c r="I850" s="48">
        <v>0</v>
      </c>
      <c r="J850" s="48">
        <v>0</v>
      </c>
      <c r="K850" s="48">
        <v>0</v>
      </c>
      <c r="L850" s="3"/>
    </row>
    <row r="851" spans="1:13">
      <c r="A851" s="131"/>
      <c r="B851" s="114"/>
      <c r="C851" s="75" t="s">
        <v>219</v>
      </c>
      <c r="D851" s="48">
        <f t="shared" si="136"/>
        <v>0</v>
      </c>
      <c r="E851" s="48" t="s">
        <v>265</v>
      </c>
      <c r="F851" s="48" t="s">
        <v>265</v>
      </c>
      <c r="G851" s="48" t="s">
        <v>265</v>
      </c>
      <c r="H851" s="48">
        <f t="shared" si="137"/>
        <v>0</v>
      </c>
      <c r="I851" s="48">
        <v>0</v>
      </c>
      <c r="J851" s="48" t="s">
        <v>265</v>
      </c>
      <c r="K851" s="48" t="s">
        <v>265</v>
      </c>
      <c r="L851" s="3"/>
    </row>
    <row r="852" spans="1:13" ht="31.5">
      <c r="A852" s="131"/>
      <c r="B852" s="114"/>
      <c r="C852" s="75" t="s">
        <v>220</v>
      </c>
      <c r="D852" s="48">
        <f t="shared" si="136"/>
        <v>0</v>
      </c>
      <c r="E852" s="48" t="s">
        <v>265</v>
      </c>
      <c r="F852" s="48" t="s">
        <v>265</v>
      </c>
      <c r="G852" s="48" t="s">
        <v>265</v>
      </c>
      <c r="H852" s="48">
        <f t="shared" si="137"/>
        <v>0</v>
      </c>
      <c r="I852" s="48">
        <v>0</v>
      </c>
      <c r="J852" s="48" t="s">
        <v>265</v>
      </c>
      <c r="K852" s="48" t="s">
        <v>265</v>
      </c>
      <c r="L852" s="3"/>
    </row>
    <row r="853" spans="1:13">
      <c r="A853" s="131" t="s">
        <v>194</v>
      </c>
      <c r="B853" s="114" t="s">
        <v>195</v>
      </c>
      <c r="C853" s="54" t="s">
        <v>3</v>
      </c>
      <c r="D853" s="48">
        <f>D854+D856+D858+D859</f>
        <v>14080</v>
      </c>
      <c r="E853" s="48" t="s">
        <v>265</v>
      </c>
      <c r="F853" s="48" t="s">
        <v>265</v>
      </c>
      <c r="G853" s="48" t="s">
        <v>265</v>
      </c>
      <c r="H853" s="48">
        <f>H854+H856+H858+H859</f>
        <v>0</v>
      </c>
      <c r="I853" s="48">
        <f t="shared" si="133"/>
        <v>0</v>
      </c>
      <c r="J853" s="48" t="s">
        <v>265</v>
      </c>
      <c r="K853" s="48" t="s">
        <v>265</v>
      </c>
      <c r="L853" s="3"/>
      <c r="M853" s="11"/>
    </row>
    <row r="854" spans="1:13">
      <c r="A854" s="131"/>
      <c r="B854" s="114"/>
      <c r="C854" s="75" t="s">
        <v>4</v>
      </c>
      <c r="D854" s="48">
        <v>14080</v>
      </c>
      <c r="E854" s="48">
        <v>14080</v>
      </c>
      <c r="F854" s="48">
        <v>14080</v>
      </c>
      <c r="G854" s="48">
        <v>0</v>
      </c>
      <c r="H854" s="48">
        <v>0</v>
      </c>
      <c r="I854" s="48">
        <f t="shared" si="133"/>
        <v>0</v>
      </c>
      <c r="J854" s="48">
        <f t="shared" ref="J854:J917" si="138">G854/E854*100</f>
        <v>0</v>
      </c>
      <c r="K854" s="48">
        <f t="shared" ref="K854:K917" si="139">G854/F854*100</f>
        <v>0</v>
      </c>
      <c r="L854" s="3"/>
      <c r="M854" s="11"/>
    </row>
    <row r="855" spans="1:13" ht="31.5">
      <c r="A855" s="131"/>
      <c r="B855" s="114"/>
      <c r="C855" s="75" t="s">
        <v>201</v>
      </c>
      <c r="D855" s="48">
        <v>0</v>
      </c>
      <c r="E855" s="48">
        <v>0</v>
      </c>
      <c r="F855" s="48">
        <v>0</v>
      </c>
      <c r="G855" s="48">
        <v>0</v>
      </c>
      <c r="H855" s="48">
        <v>0</v>
      </c>
      <c r="I855" s="48">
        <v>0</v>
      </c>
      <c r="J855" s="48">
        <v>0</v>
      </c>
      <c r="K855" s="48">
        <v>0</v>
      </c>
      <c r="L855" s="3"/>
    </row>
    <row r="856" spans="1:13">
      <c r="A856" s="131"/>
      <c r="B856" s="114"/>
      <c r="C856" s="75" t="s">
        <v>218</v>
      </c>
      <c r="D856" s="48">
        <v>0</v>
      </c>
      <c r="E856" s="48">
        <v>0</v>
      </c>
      <c r="F856" s="48">
        <v>0</v>
      </c>
      <c r="G856" s="48">
        <v>0</v>
      </c>
      <c r="H856" s="48">
        <v>0</v>
      </c>
      <c r="I856" s="48">
        <v>0</v>
      </c>
      <c r="J856" s="48">
        <v>0</v>
      </c>
      <c r="K856" s="48">
        <v>0</v>
      </c>
      <c r="L856" s="3"/>
    </row>
    <row r="857" spans="1:13" ht="31.5">
      <c r="A857" s="131"/>
      <c r="B857" s="114"/>
      <c r="C857" s="75" t="s">
        <v>202</v>
      </c>
      <c r="D857" s="48">
        <v>0</v>
      </c>
      <c r="E857" s="48">
        <v>0</v>
      </c>
      <c r="F857" s="48">
        <v>0</v>
      </c>
      <c r="G857" s="48">
        <v>0</v>
      </c>
      <c r="H857" s="48">
        <v>0</v>
      </c>
      <c r="I857" s="48">
        <v>0</v>
      </c>
      <c r="J857" s="48">
        <v>0</v>
      </c>
      <c r="K857" s="48">
        <v>0</v>
      </c>
      <c r="L857" s="3"/>
    </row>
    <row r="858" spans="1:13">
      <c r="A858" s="131"/>
      <c r="B858" s="114"/>
      <c r="C858" s="75" t="s">
        <v>219</v>
      </c>
      <c r="D858" s="48">
        <v>0</v>
      </c>
      <c r="E858" s="48" t="s">
        <v>265</v>
      </c>
      <c r="F858" s="48" t="s">
        <v>265</v>
      </c>
      <c r="G858" s="48" t="s">
        <v>265</v>
      </c>
      <c r="H858" s="48">
        <v>0</v>
      </c>
      <c r="I858" s="48">
        <v>0</v>
      </c>
      <c r="J858" s="48" t="s">
        <v>265</v>
      </c>
      <c r="K858" s="48" t="s">
        <v>265</v>
      </c>
      <c r="L858" s="3"/>
    </row>
    <row r="859" spans="1:13" ht="31.5">
      <c r="A859" s="131"/>
      <c r="B859" s="114"/>
      <c r="C859" s="75" t="s">
        <v>220</v>
      </c>
      <c r="D859" s="48">
        <v>0</v>
      </c>
      <c r="E859" s="48" t="s">
        <v>265</v>
      </c>
      <c r="F859" s="48" t="s">
        <v>265</v>
      </c>
      <c r="G859" s="48" t="s">
        <v>265</v>
      </c>
      <c r="H859" s="48">
        <v>0</v>
      </c>
      <c r="I859" s="48">
        <v>0</v>
      </c>
      <c r="J859" s="48" t="s">
        <v>265</v>
      </c>
      <c r="K859" s="48" t="s">
        <v>265</v>
      </c>
      <c r="L859" s="3"/>
    </row>
    <row r="860" spans="1:13">
      <c r="A860" s="131" t="s">
        <v>84</v>
      </c>
      <c r="B860" s="114" t="s">
        <v>195</v>
      </c>
      <c r="C860" s="54" t="s">
        <v>3</v>
      </c>
      <c r="D860" s="48">
        <f>D861+D863+D865+D866</f>
        <v>82281.2</v>
      </c>
      <c r="E860" s="48" t="s">
        <v>265</v>
      </c>
      <c r="F860" s="48" t="s">
        <v>265</v>
      </c>
      <c r="G860" s="48" t="s">
        <v>265</v>
      </c>
      <c r="H860" s="48">
        <f>H861+H863+H865+H866</f>
        <v>0</v>
      </c>
      <c r="I860" s="48">
        <f t="shared" si="133"/>
        <v>0</v>
      </c>
      <c r="J860" s="48" t="s">
        <v>265</v>
      </c>
      <c r="K860" s="48" t="s">
        <v>265</v>
      </c>
      <c r="L860" s="3"/>
    </row>
    <row r="861" spans="1:13">
      <c r="A861" s="131"/>
      <c r="B861" s="114"/>
      <c r="C861" s="75" t="s">
        <v>4</v>
      </c>
      <c r="D861" s="48">
        <v>82281.2</v>
      </c>
      <c r="E861" s="48">
        <v>82281.2</v>
      </c>
      <c r="F861" s="48">
        <v>75035.100000000006</v>
      </c>
      <c r="G861" s="48">
        <v>0</v>
      </c>
      <c r="H861" s="48">
        <v>0</v>
      </c>
      <c r="I861" s="48">
        <f t="shared" si="133"/>
        <v>0</v>
      </c>
      <c r="J861" s="48">
        <f t="shared" si="138"/>
        <v>0</v>
      </c>
      <c r="K861" s="48">
        <f t="shared" si="139"/>
        <v>0</v>
      </c>
      <c r="L861" s="3"/>
      <c r="M861" s="11"/>
    </row>
    <row r="862" spans="1:13" ht="31.5">
      <c r="A862" s="131"/>
      <c r="B862" s="114"/>
      <c r="C862" s="75" t="s">
        <v>201</v>
      </c>
      <c r="D862" s="48">
        <v>0</v>
      </c>
      <c r="E862" s="48">
        <v>0</v>
      </c>
      <c r="F862" s="48">
        <v>0</v>
      </c>
      <c r="G862" s="48">
        <v>0</v>
      </c>
      <c r="H862" s="48">
        <v>0</v>
      </c>
      <c r="I862" s="48">
        <v>0</v>
      </c>
      <c r="J862" s="48">
        <v>0</v>
      </c>
      <c r="K862" s="48">
        <v>0</v>
      </c>
      <c r="L862" s="3"/>
    </row>
    <row r="863" spans="1:13">
      <c r="A863" s="131"/>
      <c r="B863" s="114"/>
      <c r="C863" s="75" t="s">
        <v>218</v>
      </c>
      <c r="D863" s="48">
        <v>0</v>
      </c>
      <c r="E863" s="48">
        <v>0</v>
      </c>
      <c r="F863" s="48">
        <v>0</v>
      </c>
      <c r="G863" s="48">
        <v>0</v>
      </c>
      <c r="H863" s="48">
        <v>0</v>
      </c>
      <c r="I863" s="48">
        <v>0</v>
      </c>
      <c r="J863" s="48">
        <v>0</v>
      </c>
      <c r="K863" s="48">
        <v>0</v>
      </c>
      <c r="L863" s="3"/>
    </row>
    <row r="864" spans="1:13" ht="31.5">
      <c r="A864" s="131"/>
      <c r="B864" s="114"/>
      <c r="C864" s="75" t="s">
        <v>202</v>
      </c>
      <c r="D864" s="48">
        <v>0</v>
      </c>
      <c r="E864" s="48">
        <v>0</v>
      </c>
      <c r="F864" s="48">
        <v>0</v>
      </c>
      <c r="G864" s="48">
        <v>0</v>
      </c>
      <c r="H864" s="48">
        <v>0</v>
      </c>
      <c r="I864" s="48">
        <v>0</v>
      </c>
      <c r="J864" s="48">
        <v>0</v>
      </c>
      <c r="K864" s="48">
        <v>0</v>
      </c>
      <c r="L864" s="3"/>
    </row>
    <row r="865" spans="1:12">
      <c r="A865" s="131"/>
      <c r="B865" s="114"/>
      <c r="C865" s="75" t="s">
        <v>219</v>
      </c>
      <c r="D865" s="48">
        <v>0</v>
      </c>
      <c r="E865" s="48" t="s">
        <v>265</v>
      </c>
      <c r="F865" s="48" t="s">
        <v>265</v>
      </c>
      <c r="G865" s="48" t="s">
        <v>265</v>
      </c>
      <c r="H865" s="48">
        <v>0</v>
      </c>
      <c r="I865" s="48">
        <v>0</v>
      </c>
      <c r="J865" s="48" t="s">
        <v>265</v>
      </c>
      <c r="K865" s="48" t="s">
        <v>265</v>
      </c>
      <c r="L865" s="3"/>
    </row>
    <row r="866" spans="1:12" ht="31.5">
      <c r="A866" s="131"/>
      <c r="B866" s="114"/>
      <c r="C866" s="75" t="s">
        <v>220</v>
      </c>
      <c r="D866" s="48">
        <v>0</v>
      </c>
      <c r="E866" s="48" t="s">
        <v>265</v>
      </c>
      <c r="F866" s="48" t="s">
        <v>265</v>
      </c>
      <c r="G866" s="48" t="s">
        <v>265</v>
      </c>
      <c r="H866" s="48">
        <v>0</v>
      </c>
      <c r="I866" s="48">
        <v>0</v>
      </c>
      <c r="J866" s="48" t="s">
        <v>265</v>
      </c>
      <c r="K866" s="48" t="s">
        <v>265</v>
      </c>
      <c r="L866" s="3"/>
    </row>
    <row r="867" spans="1:12">
      <c r="A867" s="131" t="s">
        <v>85</v>
      </c>
      <c r="B867" s="114" t="s">
        <v>195</v>
      </c>
      <c r="C867" s="54" t="s">
        <v>3</v>
      </c>
      <c r="D867" s="48">
        <f>D868+D870+D872+D873</f>
        <v>500</v>
      </c>
      <c r="E867" s="48" t="s">
        <v>265</v>
      </c>
      <c r="F867" s="48" t="s">
        <v>265</v>
      </c>
      <c r="G867" s="48" t="s">
        <v>265</v>
      </c>
      <c r="H867" s="48">
        <v>0</v>
      </c>
      <c r="I867" s="48">
        <v>0</v>
      </c>
      <c r="J867" s="48" t="s">
        <v>265</v>
      </c>
      <c r="K867" s="48" t="s">
        <v>265</v>
      </c>
      <c r="L867" s="3"/>
    </row>
    <row r="868" spans="1:12">
      <c r="A868" s="131"/>
      <c r="B868" s="114"/>
      <c r="C868" s="75" t="s">
        <v>4</v>
      </c>
      <c r="D868" s="48">
        <v>500</v>
      </c>
      <c r="E868" s="48">
        <v>500</v>
      </c>
      <c r="F868" s="48">
        <v>500</v>
      </c>
      <c r="G868" s="48">
        <v>0</v>
      </c>
      <c r="H868" s="48">
        <v>0</v>
      </c>
      <c r="I868" s="48">
        <v>0</v>
      </c>
      <c r="J868" s="48">
        <v>0</v>
      </c>
      <c r="K868" s="48">
        <v>0</v>
      </c>
      <c r="L868" s="3"/>
    </row>
    <row r="869" spans="1:12" ht="31.5">
      <c r="A869" s="131"/>
      <c r="B869" s="114"/>
      <c r="C869" s="75" t="s">
        <v>201</v>
      </c>
      <c r="D869" s="48">
        <v>0</v>
      </c>
      <c r="E869" s="48">
        <v>0</v>
      </c>
      <c r="F869" s="48">
        <v>0</v>
      </c>
      <c r="G869" s="48">
        <v>0</v>
      </c>
      <c r="H869" s="48">
        <v>0</v>
      </c>
      <c r="I869" s="48">
        <v>0</v>
      </c>
      <c r="J869" s="48">
        <v>0</v>
      </c>
      <c r="K869" s="48">
        <v>0</v>
      </c>
      <c r="L869" s="3"/>
    </row>
    <row r="870" spans="1:12">
      <c r="A870" s="131"/>
      <c r="B870" s="114"/>
      <c r="C870" s="75" t="s">
        <v>9</v>
      </c>
      <c r="D870" s="48">
        <v>0</v>
      </c>
      <c r="E870" s="48">
        <v>0</v>
      </c>
      <c r="F870" s="48">
        <v>0</v>
      </c>
      <c r="G870" s="48">
        <v>0</v>
      </c>
      <c r="H870" s="48">
        <v>0</v>
      </c>
      <c r="I870" s="48">
        <v>0</v>
      </c>
      <c r="J870" s="48">
        <v>0</v>
      </c>
      <c r="K870" s="48">
        <v>0</v>
      </c>
      <c r="L870" s="3"/>
    </row>
    <row r="871" spans="1:12" ht="31.5">
      <c r="A871" s="131"/>
      <c r="B871" s="114"/>
      <c r="C871" s="75" t="s">
        <v>202</v>
      </c>
      <c r="D871" s="48">
        <v>0</v>
      </c>
      <c r="E871" s="48">
        <v>0</v>
      </c>
      <c r="F871" s="48">
        <v>0</v>
      </c>
      <c r="G871" s="48">
        <v>0</v>
      </c>
      <c r="H871" s="48">
        <v>0</v>
      </c>
      <c r="I871" s="48">
        <v>0</v>
      </c>
      <c r="J871" s="48">
        <v>0</v>
      </c>
      <c r="K871" s="48">
        <v>0</v>
      </c>
      <c r="L871" s="3"/>
    </row>
    <row r="872" spans="1:12">
      <c r="A872" s="131"/>
      <c r="B872" s="114"/>
      <c r="C872" s="75" t="s">
        <v>219</v>
      </c>
      <c r="D872" s="48">
        <v>0</v>
      </c>
      <c r="E872" s="48" t="s">
        <v>265</v>
      </c>
      <c r="F872" s="48" t="s">
        <v>265</v>
      </c>
      <c r="G872" s="48" t="s">
        <v>265</v>
      </c>
      <c r="H872" s="48">
        <v>0</v>
      </c>
      <c r="I872" s="48">
        <v>0</v>
      </c>
      <c r="J872" s="48" t="s">
        <v>265</v>
      </c>
      <c r="K872" s="48" t="s">
        <v>265</v>
      </c>
      <c r="L872" s="3"/>
    </row>
    <row r="873" spans="1:12" ht="31.5">
      <c r="A873" s="131"/>
      <c r="B873" s="114"/>
      <c r="C873" s="75" t="s">
        <v>220</v>
      </c>
      <c r="D873" s="48">
        <v>0</v>
      </c>
      <c r="E873" s="48" t="s">
        <v>265</v>
      </c>
      <c r="F873" s="48" t="s">
        <v>265</v>
      </c>
      <c r="G873" s="48" t="s">
        <v>265</v>
      </c>
      <c r="H873" s="48">
        <v>0</v>
      </c>
      <c r="I873" s="48">
        <v>0</v>
      </c>
      <c r="J873" s="48" t="s">
        <v>265</v>
      </c>
      <c r="K873" s="48" t="s">
        <v>265</v>
      </c>
      <c r="L873" s="3"/>
    </row>
    <row r="874" spans="1:12" hidden="1">
      <c r="A874" s="131" t="s">
        <v>86</v>
      </c>
      <c r="B874" s="114" t="s">
        <v>195</v>
      </c>
      <c r="C874" s="54" t="s">
        <v>3</v>
      </c>
      <c r="D874" s="48">
        <f>D875+D877+D879+D880</f>
        <v>0</v>
      </c>
      <c r="E874" s="48" t="s">
        <v>265</v>
      </c>
      <c r="F874" s="48" t="s">
        <v>265</v>
      </c>
      <c r="G874" s="48" t="s">
        <v>265</v>
      </c>
      <c r="H874" s="48">
        <f>H875+H877+H879+H880</f>
        <v>0</v>
      </c>
      <c r="I874" s="48">
        <v>0</v>
      </c>
      <c r="J874" s="48" t="s">
        <v>265</v>
      </c>
      <c r="K874" s="48" t="s">
        <v>265</v>
      </c>
      <c r="L874" s="3"/>
    </row>
    <row r="875" spans="1:12" hidden="1">
      <c r="A875" s="131"/>
      <c r="B875" s="114"/>
      <c r="C875" s="75" t="s">
        <v>4</v>
      </c>
      <c r="D875" s="48">
        <v>0</v>
      </c>
      <c r="E875" s="48">
        <v>0</v>
      </c>
      <c r="F875" s="48">
        <v>0</v>
      </c>
      <c r="G875" s="48">
        <v>0</v>
      </c>
      <c r="H875" s="48">
        <v>0</v>
      </c>
      <c r="I875" s="48">
        <v>0</v>
      </c>
      <c r="J875" s="48">
        <v>0</v>
      </c>
      <c r="K875" s="48">
        <v>0</v>
      </c>
      <c r="L875" s="3"/>
    </row>
    <row r="876" spans="1:12" ht="31.5" hidden="1">
      <c r="A876" s="131"/>
      <c r="B876" s="114"/>
      <c r="C876" s="75" t="s">
        <v>201</v>
      </c>
      <c r="D876" s="48">
        <v>0</v>
      </c>
      <c r="E876" s="48">
        <v>0</v>
      </c>
      <c r="F876" s="48">
        <v>0</v>
      </c>
      <c r="G876" s="48">
        <v>0</v>
      </c>
      <c r="H876" s="48">
        <v>0</v>
      </c>
      <c r="I876" s="48">
        <v>0</v>
      </c>
      <c r="J876" s="48">
        <v>0</v>
      </c>
      <c r="K876" s="48">
        <v>0</v>
      </c>
      <c r="L876" s="3"/>
    </row>
    <row r="877" spans="1:12" hidden="1">
      <c r="A877" s="131"/>
      <c r="B877" s="114"/>
      <c r="C877" s="75" t="s">
        <v>9</v>
      </c>
      <c r="D877" s="48">
        <v>0</v>
      </c>
      <c r="E877" s="48">
        <v>0</v>
      </c>
      <c r="F877" s="48">
        <v>0</v>
      </c>
      <c r="G877" s="48">
        <v>0</v>
      </c>
      <c r="H877" s="48">
        <v>0</v>
      </c>
      <c r="I877" s="48">
        <v>0</v>
      </c>
      <c r="J877" s="48">
        <v>0</v>
      </c>
      <c r="K877" s="48">
        <v>0</v>
      </c>
      <c r="L877" s="3"/>
    </row>
    <row r="878" spans="1:12" ht="31.5" hidden="1">
      <c r="A878" s="131"/>
      <c r="B878" s="114"/>
      <c r="C878" s="75" t="s">
        <v>202</v>
      </c>
      <c r="D878" s="48">
        <v>0</v>
      </c>
      <c r="E878" s="48">
        <v>0</v>
      </c>
      <c r="F878" s="48">
        <v>0</v>
      </c>
      <c r="G878" s="48">
        <v>0</v>
      </c>
      <c r="H878" s="48">
        <v>0</v>
      </c>
      <c r="I878" s="48">
        <v>0</v>
      </c>
      <c r="J878" s="48">
        <v>0</v>
      </c>
      <c r="K878" s="48">
        <v>0</v>
      </c>
      <c r="L878" s="3"/>
    </row>
    <row r="879" spans="1:12" hidden="1">
      <c r="A879" s="131"/>
      <c r="B879" s="114"/>
      <c r="C879" s="75" t="s">
        <v>219</v>
      </c>
      <c r="D879" s="48">
        <v>0</v>
      </c>
      <c r="E879" s="48" t="s">
        <v>265</v>
      </c>
      <c r="F879" s="48" t="s">
        <v>265</v>
      </c>
      <c r="G879" s="48" t="s">
        <v>265</v>
      </c>
      <c r="H879" s="48">
        <v>0</v>
      </c>
      <c r="I879" s="48">
        <v>0</v>
      </c>
      <c r="J879" s="48" t="s">
        <v>265</v>
      </c>
      <c r="K879" s="48" t="s">
        <v>265</v>
      </c>
      <c r="L879" s="3"/>
    </row>
    <row r="880" spans="1:12" ht="31.5" hidden="1">
      <c r="A880" s="131"/>
      <c r="B880" s="114"/>
      <c r="C880" s="75" t="s">
        <v>220</v>
      </c>
      <c r="D880" s="48">
        <v>0</v>
      </c>
      <c r="E880" s="48" t="s">
        <v>265</v>
      </c>
      <c r="F880" s="48" t="s">
        <v>265</v>
      </c>
      <c r="G880" s="48" t="s">
        <v>265</v>
      </c>
      <c r="H880" s="48">
        <v>0</v>
      </c>
      <c r="I880" s="48">
        <v>0</v>
      </c>
      <c r="J880" s="48" t="s">
        <v>265</v>
      </c>
      <c r="K880" s="48" t="s">
        <v>265</v>
      </c>
      <c r="L880" s="3"/>
    </row>
    <row r="881" spans="1:13">
      <c r="A881" s="131" t="s">
        <v>87</v>
      </c>
      <c r="B881" s="114" t="s">
        <v>195</v>
      </c>
      <c r="C881" s="54" t="s">
        <v>3</v>
      </c>
      <c r="D881" s="48">
        <f>D882+D884+D886+D887</f>
        <v>500</v>
      </c>
      <c r="E881" s="48" t="s">
        <v>265</v>
      </c>
      <c r="F881" s="48" t="s">
        <v>265</v>
      </c>
      <c r="G881" s="48" t="s">
        <v>265</v>
      </c>
      <c r="H881" s="48">
        <f>H882+H884+H886+H887</f>
        <v>0</v>
      </c>
      <c r="I881" s="48">
        <f t="shared" si="133"/>
        <v>0</v>
      </c>
      <c r="J881" s="48" t="s">
        <v>265</v>
      </c>
      <c r="K881" s="48" t="s">
        <v>265</v>
      </c>
      <c r="L881" s="3"/>
    </row>
    <row r="882" spans="1:13">
      <c r="A882" s="131"/>
      <c r="B882" s="114"/>
      <c r="C882" s="75" t="s">
        <v>4</v>
      </c>
      <c r="D882" s="48">
        <v>500</v>
      </c>
      <c r="E882" s="48">
        <v>500</v>
      </c>
      <c r="F882" s="48">
        <v>500</v>
      </c>
      <c r="G882" s="48">
        <v>0</v>
      </c>
      <c r="H882" s="48">
        <v>0</v>
      </c>
      <c r="I882" s="48">
        <f t="shared" si="133"/>
        <v>0</v>
      </c>
      <c r="J882" s="48">
        <f t="shared" si="138"/>
        <v>0</v>
      </c>
      <c r="K882" s="48">
        <f t="shared" si="139"/>
        <v>0</v>
      </c>
      <c r="L882" s="3"/>
      <c r="M882" s="11"/>
    </row>
    <row r="883" spans="1:13" ht="31.5">
      <c r="A883" s="131"/>
      <c r="B883" s="114"/>
      <c r="C883" s="75" t="s">
        <v>201</v>
      </c>
      <c r="D883" s="48">
        <v>0</v>
      </c>
      <c r="E883" s="48">
        <v>0</v>
      </c>
      <c r="F883" s="48">
        <v>0</v>
      </c>
      <c r="G883" s="48">
        <v>0</v>
      </c>
      <c r="H883" s="48">
        <v>0</v>
      </c>
      <c r="I883" s="48">
        <v>0</v>
      </c>
      <c r="J883" s="48">
        <v>0</v>
      </c>
      <c r="K883" s="48">
        <v>0</v>
      </c>
      <c r="L883" s="3"/>
    </row>
    <row r="884" spans="1:13">
      <c r="A884" s="131"/>
      <c r="B884" s="114"/>
      <c r="C884" s="75" t="s">
        <v>9</v>
      </c>
      <c r="D884" s="48">
        <v>0</v>
      </c>
      <c r="E884" s="48">
        <v>0</v>
      </c>
      <c r="F884" s="48">
        <v>0</v>
      </c>
      <c r="G884" s="48">
        <v>0</v>
      </c>
      <c r="H884" s="48">
        <v>0</v>
      </c>
      <c r="I884" s="48">
        <v>0</v>
      </c>
      <c r="J884" s="48">
        <v>0</v>
      </c>
      <c r="K884" s="48">
        <v>0</v>
      </c>
      <c r="L884" s="3"/>
    </row>
    <row r="885" spans="1:13" ht="31.5">
      <c r="A885" s="131"/>
      <c r="B885" s="114"/>
      <c r="C885" s="75" t="s">
        <v>202</v>
      </c>
      <c r="D885" s="48">
        <v>0</v>
      </c>
      <c r="E885" s="48">
        <v>0</v>
      </c>
      <c r="F885" s="48">
        <v>0</v>
      </c>
      <c r="G885" s="48">
        <v>0</v>
      </c>
      <c r="H885" s="48">
        <v>0</v>
      </c>
      <c r="I885" s="48">
        <v>0</v>
      </c>
      <c r="J885" s="48">
        <v>0</v>
      </c>
      <c r="K885" s="48">
        <v>0</v>
      </c>
      <c r="L885" s="3"/>
    </row>
    <row r="886" spans="1:13">
      <c r="A886" s="131"/>
      <c r="B886" s="114"/>
      <c r="C886" s="75" t="s">
        <v>219</v>
      </c>
      <c r="D886" s="48">
        <v>0</v>
      </c>
      <c r="E886" s="48" t="s">
        <v>265</v>
      </c>
      <c r="F886" s="48" t="s">
        <v>265</v>
      </c>
      <c r="G886" s="48" t="s">
        <v>265</v>
      </c>
      <c r="H886" s="48">
        <v>0</v>
      </c>
      <c r="I886" s="48">
        <v>0</v>
      </c>
      <c r="J886" s="48" t="s">
        <v>265</v>
      </c>
      <c r="K886" s="48" t="s">
        <v>265</v>
      </c>
      <c r="L886" s="3"/>
    </row>
    <row r="887" spans="1:13" ht="31.5">
      <c r="A887" s="131"/>
      <c r="B887" s="114"/>
      <c r="C887" s="75" t="s">
        <v>220</v>
      </c>
      <c r="D887" s="48">
        <v>0</v>
      </c>
      <c r="E887" s="48" t="s">
        <v>265</v>
      </c>
      <c r="F887" s="48" t="s">
        <v>265</v>
      </c>
      <c r="G887" s="48" t="s">
        <v>265</v>
      </c>
      <c r="H887" s="48">
        <v>0</v>
      </c>
      <c r="I887" s="48">
        <v>0</v>
      </c>
      <c r="J887" s="48" t="s">
        <v>265</v>
      </c>
      <c r="K887" s="48" t="s">
        <v>265</v>
      </c>
      <c r="L887" s="3"/>
    </row>
    <row r="888" spans="1:13">
      <c r="A888" s="131" t="s">
        <v>88</v>
      </c>
      <c r="B888" s="114" t="s">
        <v>195</v>
      </c>
      <c r="C888" s="54" t="s">
        <v>3</v>
      </c>
      <c r="D888" s="48">
        <f>D889+D891+D893+D894</f>
        <v>1000</v>
      </c>
      <c r="E888" s="48" t="s">
        <v>265</v>
      </c>
      <c r="F888" s="48" t="s">
        <v>265</v>
      </c>
      <c r="G888" s="48" t="s">
        <v>265</v>
      </c>
      <c r="H888" s="48">
        <f>H889+H891+H893+H894</f>
        <v>0</v>
      </c>
      <c r="I888" s="48">
        <v>0</v>
      </c>
      <c r="J888" s="48" t="s">
        <v>265</v>
      </c>
      <c r="K888" s="48" t="s">
        <v>265</v>
      </c>
      <c r="L888" s="3"/>
    </row>
    <row r="889" spans="1:13">
      <c r="A889" s="131"/>
      <c r="B889" s="114"/>
      <c r="C889" s="75" t="s">
        <v>4</v>
      </c>
      <c r="D889" s="48">
        <v>1000</v>
      </c>
      <c r="E889" s="48">
        <v>1000</v>
      </c>
      <c r="F889" s="48">
        <v>1000</v>
      </c>
      <c r="G889" s="48">
        <v>0</v>
      </c>
      <c r="H889" s="48">
        <v>0</v>
      </c>
      <c r="I889" s="48">
        <v>0</v>
      </c>
      <c r="J889" s="48">
        <v>0</v>
      </c>
      <c r="K889" s="48">
        <v>0</v>
      </c>
      <c r="L889" s="3"/>
    </row>
    <row r="890" spans="1:13" ht="31.5">
      <c r="A890" s="131"/>
      <c r="B890" s="114"/>
      <c r="C890" s="75" t="s">
        <v>201</v>
      </c>
      <c r="D890" s="48">
        <v>0</v>
      </c>
      <c r="E890" s="48">
        <v>0</v>
      </c>
      <c r="F890" s="48">
        <v>0</v>
      </c>
      <c r="G890" s="48">
        <v>0</v>
      </c>
      <c r="H890" s="48">
        <v>0</v>
      </c>
      <c r="I890" s="48">
        <v>0</v>
      </c>
      <c r="J890" s="48">
        <v>0</v>
      </c>
      <c r="K890" s="48">
        <v>0</v>
      </c>
      <c r="L890" s="3"/>
    </row>
    <row r="891" spans="1:13">
      <c r="A891" s="131"/>
      <c r="B891" s="114"/>
      <c r="C891" s="75" t="s">
        <v>9</v>
      </c>
      <c r="D891" s="48">
        <v>0</v>
      </c>
      <c r="E891" s="48">
        <v>0</v>
      </c>
      <c r="F891" s="48">
        <v>0</v>
      </c>
      <c r="G891" s="48">
        <v>0</v>
      </c>
      <c r="H891" s="48">
        <v>0</v>
      </c>
      <c r="I891" s="48">
        <v>0</v>
      </c>
      <c r="J891" s="48">
        <v>0</v>
      </c>
      <c r="K891" s="48">
        <v>0</v>
      </c>
      <c r="L891" s="3"/>
    </row>
    <row r="892" spans="1:13" ht="31.5">
      <c r="A892" s="131"/>
      <c r="B892" s="114"/>
      <c r="C892" s="75" t="s">
        <v>202</v>
      </c>
      <c r="D892" s="48">
        <v>0</v>
      </c>
      <c r="E892" s="48">
        <v>0</v>
      </c>
      <c r="F892" s="48">
        <v>0</v>
      </c>
      <c r="G892" s="48">
        <v>0</v>
      </c>
      <c r="H892" s="48">
        <v>0</v>
      </c>
      <c r="I892" s="48">
        <v>0</v>
      </c>
      <c r="J892" s="48">
        <v>0</v>
      </c>
      <c r="K892" s="48">
        <v>0</v>
      </c>
      <c r="L892" s="3"/>
    </row>
    <row r="893" spans="1:13">
      <c r="A893" s="131"/>
      <c r="B893" s="114"/>
      <c r="C893" s="75" t="s">
        <v>219</v>
      </c>
      <c r="D893" s="48">
        <v>0</v>
      </c>
      <c r="E893" s="48" t="s">
        <v>265</v>
      </c>
      <c r="F893" s="48" t="s">
        <v>265</v>
      </c>
      <c r="G893" s="48" t="s">
        <v>265</v>
      </c>
      <c r="H893" s="48">
        <v>0</v>
      </c>
      <c r="I893" s="48">
        <v>0</v>
      </c>
      <c r="J893" s="48" t="s">
        <v>265</v>
      </c>
      <c r="K893" s="48" t="s">
        <v>265</v>
      </c>
      <c r="L893" s="3"/>
    </row>
    <row r="894" spans="1:13" ht="31.5">
      <c r="A894" s="131"/>
      <c r="B894" s="114"/>
      <c r="C894" s="75" t="s">
        <v>220</v>
      </c>
      <c r="D894" s="48">
        <v>0</v>
      </c>
      <c r="E894" s="48" t="s">
        <v>265</v>
      </c>
      <c r="F894" s="48" t="s">
        <v>265</v>
      </c>
      <c r="G894" s="48" t="s">
        <v>265</v>
      </c>
      <c r="H894" s="48">
        <v>0</v>
      </c>
      <c r="I894" s="48">
        <v>0</v>
      </c>
      <c r="J894" s="48" t="s">
        <v>265</v>
      </c>
      <c r="K894" s="48" t="s">
        <v>265</v>
      </c>
      <c r="L894" s="3"/>
    </row>
    <row r="895" spans="1:13">
      <c r="A895" s="131" t="s">
        <v>89</v>
      </c>
      <c r="B895" s="114" t="s">
        <v>195</v>
      </c>
      <c r="C895" s="54" t="s">
        <v>3</v>
      </c>
      <c r="D895" s="48">
        <f>D896+D898+D900+D901</f>
        <v>300</v>
      </c>
      <c r="E895" s="48" t="s">
        <v>265</v>
      </c>
      <c r="F895" s="48" t="s">
        <v>265</v>
      </c>
      <c r="G895" s="48" t="s">
        <v>265</v>
      </c>
      <c r="H895" s="48">
        <f>H896+H898+H900+H901</f>
        <v>159.6</v>
      </c>
      <c r="I895" s="48">
        <f t="shared" ref="I895:I959" si="140">H895/D895*100</f>
        <v>53.2</v>
      </c>
      <c r="J895" s="48" t="s">
        <v>265</v>
      </c>
      <c r="K895" s="48" t="s">
        <v>265</v>
      </c>
      <c r="L895" s="3"/>
    </row>
    <row r="896" spans="1:13">
      <c r="A896" s="131"/>
      <c r="B896" s="114"/>
      <c r="C896" s="75" t="s">
        <v>4</v>
      </c>
      <c r="D896" s="48">
        <v>300</v>
      </c>
      <c r="E896" s="48">
        <v>300</v>
      </c>
      <c r="F896" s="48">
        <v>300</v>
      </c>
      <c r="G896" s="48">
        <v>159.6</v>
      </c>
      <c r="H896" s="48">
        <v>159.6</v>
      </c>
      <c r="I896" s="48">
        <f t="shared" si="140"/>
        <v>53.2</v>
      </c>
      <c r="J896" s="48">
        <f t="shared" si="138"/>
        <v>53.2</v>
      </c>
      <c r="K896" s="48">
        <f t="shared" si="139"/>
        <v>53.2</v>
      </c>
      <c r="L896" s="3"/>
    </row>
    <row r="897" spans="1:14" ht="31.5">
      <c r="A897" s="131"/>
      <c r="B897" s="114"/>
      <c r="C897" s="75" t="s">
        <v>201</v>
      </c>
      <c r="D897" s="48">
        <v>0</v>
      </c>
      <c r="E897" s="48">
        <v>0</v>
      </c>
      <c r="F897" s="48">
        <v>0</v>
      </c>
      <c r="G897" s="48">
        <v>0</v>
      </c>
      <c r="H897" s="48">
        <v>0</v>
      </c>
      <c r="I897" s="48">
        <v>0</v>
      </c>
      <c r="J897" s="48">
        <v>0</v>
      </c>
      <c r="K897" s="48">
        <v>0</v>
      </c>
      <c r="L897" s="3"/>
    </row>
    <row r="898" spans="1:14">
      <c r="A898" s="131"/>
      <c r="B898" s="114"/>
      <c r="C898" s="75" t="s">
        <v>9</v>
      </c>
      <c r="D898" s="48">
        <v>0</v>
      </c>
      <c r="E898" s="48">
        <v>0</v>
      </c>
      <c r="F898" s="48">
        <v>0</v>
      </c>
      <c r="G898" s="48">
        <v>0</v>
      </c>
      <c r="H898" s="48">
        <v>0</v>
      </c>
      <c r="I898" s="48">
        <v>0</v>
      </c>
      <c r="J898" s="48">
        <v>0</v>
      </c>
      <c r="K898" s="48">
        <v>0</v>
      </c>
      <c r="L898" s="3"/>
    </row>
    <row r="899" spans="1:14" ht="31.5">
      <c r="A899" s="131"/>
      <c r="B899" s="114"/>
      <c r="C899" s="75" t="s">
        <v>202</v>
      </c>
      <c r="D899" s="48">
        <v>0</v>
      </c>
      <c r="E899" s="48">
        <v>0</v>
      </c>
      <c r="F899" s="48">
        <v>0</v>
      </c>
      <c r="G899" s="48">
        <v>0</v>
      </c>
      <c r="H899" s="48">
        <v>0</v>
      </c>
      <c r="I899" s="48">
        <v>0</v>
      </c>
      <c r="J899" s="48">
        <v>0</v>
      </c>
      <c r="K899" s="48">
        <v>0</v>
      </c>
      <c r="L899" s="3"/>
    </row>
    <row r="900" spans="1:14">
      <c r="A900" s="131"/>
      <c r="B900" s="114"/>
      <c r="C900" s="75" t="s">
        <v>219</v>
      </c>
      <c r="D900" s="48">
        <v>0</v>
      </c>
      <c r="E900" s="48" t="s">
        <v>265</v>
      </c>
      <c r="F900" s="48" t="s">
        <v>265</v>
      </c>
      <c r="G900" s="48" t="s">
        <v>265</v>
      </c>
      <c r="H900" s="48">
        <v>0</v>
      </c>
      <c r="I900" s="48">
        <v>0</v>
      </c>
      <c r="J900" s="48" t="s">
        <v>265</v>
      </c>
      <c r="K900" s="48" t="s">
        <v>265</v>
      </c>
      <c r="L900" s="3"/>
    </row>
    <row r="901" spans="1:14" ht="31.5">
      <c r="A901" s="131"/>
      <c r="B901" s="114"/>
      <c r="C901" s="75" t="s">
        <v>220</v>
      </c>
      <c r="D901" s="48">
        <v>0</v>
      </c>
      <c r="E901" s="48" t="s">
        <v>265</v>
      </c>
      <c r="F901" s="48" t="s">
        <v>265</v>
      </c>
      <c r="G901" s="48" t="s">
        <v>265</v>
      </c>
      <c r="H901" s="48">
        <v>0</v>
      </c>
      <c r="I901" s="48">
        <v>0</v>
      </c>
      <c r="J901" s="48" t="s">
        <v>265</v>
      </c>
      <c r="K901" s="48" t="s">
        <v>265</v>
      </c>
      <c r="L901" s="3"/>
    </row>
    <row r="902" spans="1:14" ht="19.5" hidden="1" customHeight="1">
      <c r="A902" s="131" t="s">
        <v>291</v>
      </c>
      <c r="B902" s="114" t="s">
        <v>195</v>
      </c>
      <c r="C902" s="54" t="s">
        <v>3</v>
      </c>
      <c r="D902" s="48">
        <f>D903+D905+D907+D908</f>
        <v>0</v>
      </c>
      <c r="E902" s="48" t="s">
        <v>265</v>
      </c>
      <c r="F902" s="48" t="s">
        <v>265</v>
      </c>
      <c r="G902" s="48" t="s">
        <v>265</v>
      </c>
      <c r="H902" s="48">
        <f>H903+H905+H907+H908</f>
        <v>0</v>
      </c>
      <c r="I902" s="48" t="e">
        <f t="shared" si="140"/>
        <v>#DIV/0!</v>
      </c>
      <c r="J902" s="48" t="s">
        <v>265</v>
      </c>
      <c r="K902" s="48" t="s">
        <v>265</v>
      </c>
      <c r="L902" s="3"/>
    </row>
    <row r="903" spans="1:14" hidden="1">
      <c r="A903" s="131"/>
      <c r="B903" s="114"/>
      <c r="C903" s="75" t="s">
        <v>4</v>
      </c>
      <c r="D903" s="88">
        <v>0</v>
      </c>
      <c r="E903" s="48">
        <v>0</v>
      </c>
      <c r="F903" s="48">
        <v>0</v>
      </c>
      <c r="G903" s="48">
        <v>0</v>
      </c>
      <c r="H903" s="48">
        <v>0</v>
      </c>
      <c r="I903" s="48" t="e">
        <f t="shared" si="140"/>
        <v>#DIV/0!</v>
      </c>
      <c r="J903" s="48" t="e">
        <f t="shared" si="138"/>
        <v>#DIV/0!</v>
      </c>
      <c r="K903" s="48" t="e">
        <f t="shared" si="139"/>
        <v>#DIV/0!</v>
      </c>
      <c r="L903" s="3"/>
    </row>
    <row r="904" spans="1:14" ht="31.5" hidden="1">
      <c r="A904" s="131"/>
      <c r="B904" s="114"/>
      <c r="C904" s="75" t="s">
        <v>201</v>
      </c>
      <c r="D904" s="48">
        <v>0</v>
      </c>
      <c r="E904" s="48">
        <v>0</v>
      </c>
      <c r="F904" s="48">
        <v>0</v>
      </c>
      <c r="G904" s="48">
        <v>0</v>
      </c>
      <c r="H904" s="48">
        <v>0</v>
      </c>
      <c r="I904" s="48">
        <v>0</v>
      </c>
      <c r="J904" s="48">
        <v>0</v>
      </c>
      <c r="K904" s="48">
        <v>0</v>
      </c>
      <c r="L904" s="3"/>
    </row>
    <row r="905" spans="1:14" hidden="1">
      <c r="A905" s="131"/>
      <c r="B905" s="114"/>
      <c r="C905" s="75" t="s">
        <v>9</v>
      </c>
      <c r="D905" s="48">
        <v>0</v>
      </c>
      <c r="E905" s="48">
        <v>0</v>
      </c>
      <c r="F905" s="48">
        <v>0</v>
      </c>
      <c r="G905" s="48">
        <v>0</v>
      </c>
      <c r="H905" s="48">
        <v>0</v>
      </c>
      <c r="I905" s="48">
        <v>0</v>
      </c>
      <c r="J905" s="48">
        <v>0</v>
      </c>
      <c r="K905" s="48">
        <v>0</v>
      </c>
      <c r="L905" s="3"/>
    </row>
    <row r="906" spans="1:14" ht="31.5" hidden="1">
      <c r="A906" s="131"/>
      <c r="B906" s="114"/>
      <c r="C906" s="75" t="s">
        <v>202</v>
      </c>
      <c r="D906" s="48">
        <v>0</v>
      </c>
      <c r="E906" s="48">
        <v>0</v>
      </c>
      <c r="F906" s="48">
        <v>0</v>
      </c>
      <c r="G906" s="48">
        <v>0</v>
      </c>
      <c r="H906" s="48">
        <v>0</v>
      </c>
      <c r="I906" s="48">
        <v>0</v>
      </c>
      <c r="J906" s="48">
        <v>0</v>
      </c>
      <c r="K906" s="48">
        <v>0</v>
      </c>
      <c r="L906" s="3"/>
    </row>
    <row r="907" spans="1:14" hidden="1">
      <c r="A907" s="131"/>
      <c r="B907" s="114"/>
      <c r="C907" s="75" t="s">
        <v>219</v>
      </c>
      <c r="D907" s="48">
        <v>0</v>
      </c>
      <c r="E907" s="48" t="s">
        <v>265</v>
      </c>
      <c r="F907" s="48" t="s">
        <v>265</v>
      </c>
      <c r="G907" s="48" t="s">
        <v>265</v>
      </c>
      <c r="H907" s="48">
        <v>0</v>
      </c>
      <c r="I907" s="48">
        <v>0</v>
      </c>
      <c r="J907" s="48" t="s">
        <v>265</v>
      </c>
      <c r="K907" s="48" t="s">
        <v>265</v>
      </c>
      <c r="L907" s="3"/>
    </row>
    <row r="908" spans="1:14" ht="31.5" hidden="1">
      <c r="A908" s="131"/>
      <c r="B908" s="114"/>
      <c r="C908" s="75" t="s">
        <v>220</v>
      </c>
      <c r="D908" s="48">
        <v>0</v>
      </c>
      <c r="E908" s="48" t="s">
        <v>265</v>
      </c>
      <c r="F908" s="48" t="s">
        <v>265</v>
      </c>
      <c r="G908" s="48" t="s">
        <v>265</v>
      </c>
      <c r="H908" s="48">
        <v>0</v>
      </c>
      <c r="I908" s="48">
        <v>0</v>
      </c>
      <c r="J908" s="48" t="s">
        <v>265</v>
      </c>
      <c r="K908" s="48" t="s">
        <v>265</v>
      </c>
      <c r="L908" s="3"/>
    </row>
    <row r="909" spans="1:14" s="21" customFormat="1">
      <c r="A909" s="131" t="s">
        <v>123</v>
      </c>
      <c r="B909" s="114" t="s">
        <v>195</v>
      </c>
      <c r="C909" s="73" t="s">
        <v>3</v>
      </c>
      <c r="D909" s="48">
        <f>D910+D912+D914+D915</f>
        <v>32271.699999999997</v>
      </c>
      <c r="E909" s="48" t="s">
        <v>265</v>
      </c>
      <c r="F909" s="48" t="s">
        <v>265</v>
      </c>
      <c r="G909" s="48" t="s">
        <v>265</v>
      </c>
      <c r="H909" s="48">
        <f>H910+H912+H914+H915</f>
        <v>0</v>
      </c>
      <c r="I909" s="48">
        <f t="shared" si="140"/>
        <v>0</v>
      </c>
      <c r="J909" s="48" t="s">
        <v>265</v>
      </c>
      <c r="K909" s="48" t="s">
        <v>265</v>
      </c>
      <c r="L909" s="3"/>
    </row>
    <row r="910" spans="1:14">
      <c r="A910" s="131"/>
      <c r="B910" s="114"/>
      <c r="C910" s="75" t="s">
        <v>4</v>
      </c>
      <c r="D910" s="48">
        <f>D917+D931+D938+D952</f>
        <v>32271.699999999997</v>
      </c>
      <c r="E910" s="48">
        <f>E917+E931+E938+E952+999.6+6500</f>
        <v>45771.299999999996</v>
      </c>
      <c r="F910" s="48">
        <f>F917+F931+F938+F952+999.6+5850</f>
        <v>41894.1</v>
      </c>
      <c r="G910" s="48">
        <f>G917+G931+G938</f>
        <v>0</v>
      </c>
      <c r="H910" s="48">
        <f>H917+H931+H938</f>
        <v>0</v>
      </c>
      <c r="I910" s="48">
        <f t="shared" si="140"/>
        <v>0</v>
      </c>
      <c r="J910" s="48">
        <f t="shared" si="138"/>
        <v>0</v>
      </c>
      <c r="K910" s="48">
        <f t="shared" si="139"/>
        <v>0</v>
      </c>
      <c r="L910" s="3"/>
      <c r="M910" s="11"/>
      <c r="N910" s="17"/>
    </row>
    <row r="911" spans="1:14" ht="31.5">
      <c r="A911" s="131"/>
      <c r="B911" s="114"/>
      <c r="C911" s="75" t="s">
        <v>201</v>
      </c>
      <c r="D911" s="48">
        <f t="shared" ref="D911:D915" si="141">D918+D932+D939</f>
        <v>0</v>
      </c>
      <c r="E911" s="48">
        <v>0</v>
      </c>
      <c r="F911" s="48">
        <v>0</v>
      </c>
      <c r="G911" s="48">
        <f t="shared" ref="G911:H913" si="142">G918+G925+G939+G946+G953</f>
        <v>0</v>
      </c>
      <c r="H911" s="48">
        <f t="shared" si="142"/>
        <v>0</v>
      </c>
      <c r="I911" s="48">
        <v>0</v>
      </c>
      <c r="J911" s="48">
        <v>0</v>
      </c>
      <c r="K911" s="48">
        <v>0</v>
      </c>
      <c r="L911" s="3"/>
      <c r="M911" s="7"/>
    </row>
    <row r="912" spans="1:14">
      <c r="A912" s="131"/>
      <c r="B912" s="114"/>
      <c r="C912" s="75" t="s">
        <v>218</v>
      </c>
      <c r="D912" s="48">
        <f t="shared" si="141"/>
        <v>0</v>
      </c>
      <c r="E912" s="48">
        <f>E919+E926+E940+E947+E954</f>
        <v>0</v>
      </c>
      <c r="F912" s="48">
        <f>F919+F926+F940+F947+F954</f>
        <v>0</v>
      </c>
      <c r="G912" s="48">
        <f t="shared" si="142"/>
        <v>0</v>
      </c>
      <c r="H912" s="48">
        <f t="shared" si="142"/>
        <v>0</v>
      </c>
      <c r="I912" s="48">
        <v>0</v>
      </c>
      <c r="J912" s="48">
        <v>0</v>
      </c>
      <c r="K912" s="48">
        <v>0</v>
      </c>
      <c r="L912" s="3"/>
      <c r="M912" s="3"/>
    </row>
    <row r="913" spans="1:16" ht="31.5">
      <c r="A913" s="131"/>
      <c r="B913" s="114"/>
      <c r="C913" s="75" t="s">
        <v>202</v>
      </c>
      <c r="D913" s="48">
        <f t="shared" si="141"/>
        <v>0</v>
      </c>
      <c r="E913" s="48">
        <f>E920+E927+E941+E948+E955</f>
        <v>0</v>
      </c>
      <c r="F913" s="48">
        <f>F920+F927+F941+F948+F955</f>
        <v>0</v>
      </c>
      <c r="G913" s="48">
        <f t="shared" si="142"/>
        <v>0</v>
      </c>
      <c r="H913" s="48">
        <f t="shared" si="142"/>
        <v>0</v>
      </c>
      <c r="I913" s="48">
        <v>0</v>
      </c>
      <c r="J913" s="48">
        <v>0</v>
      </c>
      <c r="K913" s="48">
        <v>0</v>
      </c>
      <c r="L913" s="3"/>
    </row>
    <row r="914" spans="1:16">
      <c r="A914" s="131"/>
      <c r="B914" s="114"/>
      <c r="C914" s="75" t="s">
        <v>219</v>
      </c>
      <c r="D914" s="48">
        <f t="shared" si="141"/>
        <v>0</v>
      </c>
      <c r="E914" s="48" t="s">
        <v>265</v>
      </c>
      <c r="F914" s="48" t="s">
        <v>265</v>
      </c>
      <c r="G914" s="48" t="s">
        <v>265</v>
      </c>
      <c r="H914" s="48">
        <f>H921+H928+H942+H949+H956</f>
        <v>0</v>
      </c>
      <c r="I914" s="48">
        <v>0</v>
      </c>
      <c r="J914" s="48" t="s">
        <v>265</v>
      </c>
      <c r="K914" s="48" t="s">
        <v>265</v>
      </c>
      <c r="L914" s="3"/>
    </row>
    <row r="915" spans="1:16" ht="31.5">
      <c r="A915" s="131"/>
      <c r="B915" s="114"/>
      <c r="C915" s="75" t="s">
        <v>220</v>
      </c>
      <c r="D915" s="48">
        <f t="shared" si="141"/>
        <v>0</v>
      </c>
      <c r="E915" s="48" t="s">
        <v>265</v>
      </c>
      <c r="F915" s="48" t="s">
        <v>265</v>
      </c>
      <c r="G915" s="48" t="s">
        <v>265</v>
      </c>
      <c r="H915" s="48">
        <f>H922+H929+H943+H950+H957</f>
        <v>0</v>
      </c>
      <c r="I915" s="48">
        <v>0</v>
      </c>
      <c r="J915" s="48" t="s">
        <v>265</v>
      </c>
      <c r="K915" s="48" t="s">
        <v>265</v>
      </c>
      <c r="L915" s="3"/>
    </row>
    <row r="916" spans="1:16">
      <c r="A916" s="131" t="s">
        <v>263</v>
      </c>
      <c r="B916" s="114" t="s">
        <v>195</v>
      </c>
      <c r="C916" s="73" t="s">
        <v>3</v>
      </c>
      <c r="D916" s="48">
        <f>D917+D919+D921+D922</f>
        <v>570</v>
      </c>
      <c r="E916" s="48" t="s">
        <v>265</v>
      </c>
      <c r="F916" s="48" t="s">
        <v>265</v>
      </c>
      <c r="G916" s="48" t="s">
        <v>265</v>
      </c>
      <c r="H916" s="48">
        <f>H917+H919+H921+H922</f>
        <v>0</v>
      </c>
      <c r="I916" s="48">
        <f t="shared" si="140"/>
        <v>0</v>
      </c>
      <c r="J916" s="48" t="s">
        <v>265</v>
      </c>
      <c r="K916" s="48" t="s">
        <v>265</v>
      </c>
      <c r="L916" s="3"/>
      <c r="N916" s="7" t="s">
        <v>350</v>
      </c>
      <c r="O916" s="7" t="s">
        <v>351</v>
      </c>
    </row>
    <row r="917" spans="1:16">
      <c r="A917" s="131"/>
      <c r="B917" s="114"/>
      <c r="C917" s="75" t="s">
        <v>4</v>
      </c>
      <c r="D917" s="48">
        <v>570</v>
      </c>
      <c r="E917" s="48">
        <v>6570</v>
      </c>
      <c r="F917" s="48">
        <v>6513</v>
      </c>
      <c r="G917" s="48">
        <v>0</v>
      </c>
      <c r="H917" s="48">
        <v>0</v>
      </c>
      <c r="I917" s="48">
        <f t="shared" si="140"/>
        <v>0</v>
      </c>
      <c r="J917" s="48">
        <f t="shared" si="138"/>
        <v>0</v>
      </c>
      <c r="K917" s="48">
        <f t="shared" si="139"/>
        <v>0</v>
      </c>
      <c r="L917" s="3"/>
      <c r="M917" s="90" t="s">
        <v>349</v>
      </c>
      <c r="N917" s="94">
        <v>999.6</v>
      </c>
      <c r="O917" s="94">
        <v>999.6</v>
      </c>
      <c r="P917" s="7"/>
    </row>
    <row r="918" spans="1:16" ht="31.5">
      <c r="A918" s="131"/>
      <c r="B918" s="114"/>
      <c r="C918" s="75" t="s">
        <v>201</v>
      </c>
      <c r="D918" s="48">
        <v>0</v>
      </c>
      <c r="E918" s="48">
        <v>0</v>
      </c>
      <c r="F918" s="48">
        <v>0</v>
      </c>
      <c r="G918" s="48">
        <v>0</v>
      </c>
      <c r="H918" s="48">
        <v>0</v>
      </c>
      <c r="I918" s="48">
        <v>0</v>
      </c>
      <c r="J918" s="48">
        <v>0</v>
      </c>
      <c r="K918" s="48">
        <v>0</v>
      </c>
      <c r="L918" s="3"/>
    </row>
    <row r="919" spans="1:16" ht="30">
      <c r="A919" s="131"/>
      <c r="B919" s="114"/>
      <c r="C919" s="75" t="s">
        <v>9</v>
      </c>
      <c r="D919" s="48">
        <v>0</v>
      </c>
      <c r="E919" s="48">
        <v>0</v>
      </c>
      <c r="F919" s="48">
        <v>0</v>
      </c>
      <c r="G919" s="48">
        <v>0</v>
      </c>
      <c r="H919" s="48">
        <v>0</v>
      </c>
      <c r="I919" s="48">
        <v>0</v>
      </c>
      <c r="J919" s="48">
        <v>0</v>
      </c>
      <c r="K919" s="48">
        <v>0</v>
      </c>
      <c r="L919" s="3"/>
      <c r="M919" s="95" t="s">
        <v>352</v>
      </c>
      <c r="N919" s="94">
        <v>6500</v>
      </c>
      <c r="O919" s="94">
        <v>5850</v>
      </c>
      <c r="P919" s="7"/>
    </row>
    <row r="920" spans="1:16" ht="31.5">
      <c r="A920" s="131"/>
      <c r="B920" s="114"/>
      <c r="C920" s="75" t="s">
        <v>202</v>
      </c>
      <c r="D920" s="48">
        <v>0</v>
      </c>
      <c r="E920" s="48">
        <v>0</v>
      </c>
      <c r="F920" s="48">
        <v>0</v>
      </c>
      <c r="G920" s="48">
        <v>0</v>
      </c>
      <c r="H920" s="48">
        <v>0</v>
      </c>
      <c r="I920" s="48">
        <v>0</v>
      </c>
      <c r="J920" s="48">
        <v>0</v>
      </c>
      <c r="K920" s="48">
        <v>0</v>
      </c>
      <c r="L920" s="3"/>
    </row>
    <row r="921" spans="1:16">
      <c r="A921" s="131"/>
      <c r="B921" s="114"/>
      <c r="C921" s="75" t="s">
        <v>219</v>
      </c>
      <c r="D921" s="48">
        <v>0</v>
      </c>
      <c r="E921" s="48" t="s">
        <v>265</v>
      </c>
      <c r="F921" s="48" t="s">
        <v>265</v>
      </c>
      <c r="G921" s="48" t="s">
        <v>265</v>
      </c>
      <c r="H921" s="48">
        <v>0</v>
      </c>
      <c r="I921" s="48">
        <v>0</v>
      </c>
      <c r="J921" s="48" t="s">
        <v>265</v>
      </c>
      <c r="K921" s="48" t="s">
        <v>265</v>
      </c>
      <c r="L921" s="3"/>
    </row>
    <row r="922" spans="1:16" ht="58.5" customHeight="1">
      <c r="A922" s="131"/>
      <c r="B922" s="114"/>
      <c r="C922" s="75" t="s">
        <v>220</v>
      </c>
      <c r="D922" s="48">
        <v>0</v>
      </c>
      <c r="E922" s="48" t="s">
        <v>265</v>
      </c>
      <c r="F922" s="48" t="s">
        <v>265</v>
      </c>
      <c r="G922" s="48" t="s">
        <v>265</v>
      </c>
      <c r="H922" s="48">
        <v>0</v>
      </c>
      <c r="I922" s="48">
        <v>0</v>
      </c>
      <c r="J922" s="48" t="s">
        <v>265</v>
      </c>
      <c r="K922" s="48" t="s">
        <v>265</v>
      </c>
      <c r="L922" s="3"/>
    </row>
    <row r="923" spans="1:16" hidden="1">
      <c r="A923" s="131" t="s">
        <v>90</v>
      </c>
      <c r="B923" s="114" t="s">
        <v>195</v>
      </c>
      <c r="C923" s="73" t="s">
        <v>3</v>
      </c>
      <c r="D923" s="48">
        <f>D924+D926+D928+D929</f>
        <v>0</v>
      </c>
      <c r="E923" s="48">
        <f>E924+E926</f>
        <v>0</v>
      </c>
      <c r="F923" s="48">
        <f>F924+F926</f>
        <v>0</v>
      </c>
      <c r="G923" s="48">
        <f>G924+G926</f>
        <v>0</v>
      </c>
      <c r="H923" s="48">
        <f>H924+H926+H928+H929</f>
        <v>0</v>
      </c>
      <c r="I923" s="48" t="e">
        <f t="shared" si="140"/>
        <v>#DIV/0!</v>
      </c>
      <c r="J923" s="48" t="e">
        <f t="shared" ref="J923:J931" si="143">G923/E923*100</f>
        <v>#DIV/0!</v>
      </c>
      <c r="K923" s="48" t="e">
        <f t="shared" ref="K923:K931" si="144">G923/F923*100</f>
        <v>#DIV/0!</v>
      </c>
      <c r="L923" s="3"/>
    </row>
    <row r="924" spans="1:16" hidden="1">
      <c r="A924" s="131"/>
      <c r="B924" s="114"/>
      <c r="C924" s="75" t="s">
        <v>4</v>
      </c>
      <c r="D924" s="48">
        <v>0</v>
      </c>
      <c r="E924" s="48">
        <v>0</v>
      </c>
      <c r="F924" s="48">
        <v>0</v>
      </c>
      <c r="G924" s="48">
        <v>0</v>
      </c>
      <c r="H924" s="48">
        <v>0</v>
      </c>
      <c r="I924" s="48" t="e">
        <f t="shared" si="140"/>
        <v>#DIV/0!</v>
      </c>
      <c r="J924" s="48" t="e">
        <f t="shared" si="143"/>
        <v>#DIV/0!</v>
      </c>
      <c r="K924" s="48" t="e">
        <f t="shared" si="144"/>
        <v>#DIV/0!</v>
      </c>
      <c r="L924" s="3"/>
    </row>
    <row r="925" spans="1:16" ht="31.5" hidden="1">
      <c r="A925" s="131"/>
      <c r="B925" s="114"/>
      <c r="C925" s="75" t="s">
        <v>201</v>
      </c>
      <c r="D925" s="48">
        <v>0</v>
      </c>
      <c r="E925" s="48">
        <v>0</v>
      </c>
      <c r="F925" s="48">
        <v>0</v>
      </c>
      <c r="G925" s="48">
        <v>0</v>
      </c>
      <c r="H925" s="48">
        <v>0</v>
      </c>
      <c r="I925" s="48" t="e">
        <f t="shared" si="140"/>
        <v>#DIV/0!</v>
      </c>
      <c r="J925" s="48" t="e">
        <f t="shared" si="143"/>
        <v>#DIV/0!</v>
      </c>
      <c r="K925" s="48" t="e">
        <f t="shared" si="144"/>
        <v>#DIV/0!</v>
      </c>
      <c r="L925" s="3"/>
    </row>
    <row r="926" spans="1:16" hidden="1">
      <c r="A926" s="131"/>
      <c r="B926" s="114"/>
      <c r="C926" s="75" t="s">
        <v>218</v>
      </c>
      <c r="D926" s="48">
        <v>0</v>
      </c>
      <c r="E926" s="48">
        <v>0</v>
      </c>
      <c r="F926" s="48">
        <v>0</v>
      </c>
      <c r="G926" s="48">
        <v>0</v>
      </c>
      <c r="H926" s="48">
        <v>0</v>
      </c>
      <c r="I926" s="48" t="e">
        <f t="shared" si="140"/>
        <v>#DIV/0!</v>
      </c>
      <c r="J926" s="48" t="e">
        <f t="shared" si="143"/>
        <v>#DIV/0!</v>
      </c>
      <c r="K926" s="48" t="e">
        <f t="shared" si="144"/>
        <v>#DIV/0!</v>
      </c>
      <c r="L926" s="3"/>
    </row>
    <row r="927" spans="1:16" ht="31.5" hidden="1">
      <c r="A927" s="131"/>
      <c r="B927" s="114"/>
      <c r="C927" s="75" t="s">
        <v>202</v>
      </c>
      <c r="D927" s="48">
        <v>0</v>
      </c>
      <c r="E927" s="48">
        <v>0</v>
      </c>
      <c r="F927" s="48">
        <v>0</v>
      </c>
      <c r="G927" s="48">
        <v>0</v>
      </c>
      <c r="H927" s="48">
        <v>0</v>
      </c>
      <c r="I927" s="48" t="e">
        <f t="shared" si="140"/>
        <v>#DIV/0!</v>
      </c>
      <c r="J927" s="48" t="e">
        <f t="shared" si="143"/>
        <v>#DIV/0!</v>
      </c>
      <c r="K927" s="48" t="e">
        <f t="shared" si="144"/>
        <v>#DIV/0!</v>
      </c>
      <c r="L927" s="3"/>
    </row>
    <row r="928" spans="1:16" hidden="1">
      <c r="A928" s="131"/>
      <c r="B928" s="114"/>
      <c r="C928" s="75" t="s">
        <v>219</v>
      </c>
      <c r="D928" s="48">
        <v>0</v>
      </c>
      <c r="E928" s="48" t="s">
        <v>265</v>
      </c>
      <c r="F928" s="48" t="s">
        <v>265</v>
      </c>
      <c r="G928" s="48" t="s">
        <v>265</v>
      </c>
      <c r="H928" s="48">
        <v>0</v>
      </c>
      <c r="I928" s="48" t="e">
        <f t="shared" si="140"/>
        <v>#DIV/0!</v>
      </c>
      <c r="J928" s="48" t="e">
        <f t="shared" si="143"/>
        <v>#VALUE!</v>
      </c>
      <c r="K928" s="48" t="e">
        <f t="shared" si="144"/>
        <v>#VALUE!</v>
      </c>
      <c r="L928" s="3"/>
    </row>
    <row r="929" spans="1:12" ht="31.5" hidden="1">
      <c r="A929" s="131"/>
      <c r="B929" s="114"/>
      <c r="C929" s="75" t="s">
        <v>220</v>
      </c>
      <c r="D929" s="48">
        <v>0</v>
      </c>
      <c r="E929" s="48" t="s">
        <v>265</v>
      </c>
      <c r="F929" s="48" t="s">
        <v>265</v>
      </c>
      <c r="G929" s="48" t="s">
        <v>265</v>
      </c>
      <c r="H929" s="48">
        <v>0</v>
      </c>
      <c r="I929" s="48" t="e">
        <f t="shared" si="140"/>
        <v>#DIV/0!</v>
      </c>
      <c r="J929" s="48" t="e">
        <f t="shared" si="143"/>
        <v>#VALUE!</v>
      </c>
      <c r="K929" s="48" t="e">
        <f t="shared" si="144"/>
        <v>#VALUE!</v>
      </c>
      <c r="L929" s="3"/>
    </row>
    <row r="930" spans="1:12" ht="22.5" customHeight="1">
      <c r="A930" s="131" t="s">
        <v>284</v>
      </c>
      <c r="B930" s="114" t="s">
        <v>195</v>
      </c>
      <c r="C930" s="73" t="s">
        <v>3</v>
      </c>
      <c r="D930" s="48">
        <f>D931+D933+D935+D936</f>
        <v>383.3</v>
      </c>
      <c r="E930" s="48" t="s">
        <v>265</v>
      </c>
      <c r="F930" s="48" t="s">
        <v>265</v>
      </c>
      <c r="G930" s="48" t="s">
        <v>265</v>
      </c>
      <c r="H930" s="48">
        <f>H931</f>
        <v>0</v>
      </c>
      <c r="I930" s="48">
        <f t="shared" si="140"/>
        <v>0</v>
      </c>
      <c r="J930" s="48" t="s">
        <v>265</v>
      </c>
      <c r="K930" s="48" t="s">
        <v>265</v>
      </c>
      <c r="L930" s="3"/>
    </row>
    <row r="931" spans="1:12" ht="22.5" customHeight="1">
      <c r="A931" s="131"/>
      <c r="B931" s="114"/>
      <c r="C931" s="75" t="s">
        <v>4</v>
      </c>
      <c r="D931" s="48">
        <v>383.3</v>
      </c>
      <c r="E931" s="48">
        <v>383.3</v>
      </c>
      <c r="F931" s="48">
        <v>345</v>
      </c>
      <c r="G931" s="48">
        <v>0</v>
      </c>
      <c r="H931" s="48">
        <v>0</v>
      </c>
      <c r="I931" s="48">
        <f t="shared" si="140"/>
        <v>0</v>
      </c>
      <c r="J931" s="48">
        <f t="shared" si="143"/>
        <v>0</v>
      </c>
      <c r="K931" s="48">
        <f t="shared" si="144"/>
        <v>0</v>
      </c>
      <c r="L931" s="3"/>
    </row>
    <row r="932" spans="1:12" ht="21" customHeight="1">
      <c r="A932" s="131"/>
      <c r="B932" s="114"/>
      <c r="C932" s="75" t="s">
        <v>201</v>
      </c>
      <c r="D932" s="48">
        <v>0</v>
      </c>
      <c r="E932" s="48">
        <v>0</v>
      </c>
      <c r="F932" s="48">
        <v>0</v>
      </c>
      <c r="G932" s="48">
        <v>0</v>
      </c>
      <c r="H932" s="48">
        <v>0</v>
      </c>
      <c r="I932" s="48">
        <v>0</v>
      </c>
      <c r="J932" s="48">
        <v>0</v>
      </c>
      <c r="K932" s="48">
        <v>0</v>
      </c>
      <c r="L932" s="3"/>
    </row>
    <row r="933" spans="1:12" ht="29.25" customHeight="1">
      <c r="A933" s="131"/>
      <c r="B933" s="114"/>
      <c r="C933" s="75" t="s">
        <v>9</v>
      </c>
      <c r="D933" s="48">
        <v>0</v>
      </c>
      <c r="E933" s="48">
        <v>0</v>
      </c>
      <c r="F933" s="48">
        <v>0</v>
      </c>
      <c r="G933" s="48">
        <v>0</v>
      </c>
      <c r="H933" s="48">
        <v>0</v>
      </c>
      <c r="I933" s="48">
        <v>0</v>
      </c>
      <c r="J933" s="48">
        <v>0</v>
      </c>
      <c r="K933" s="48">
        <v>0</v>
      </c>
      <c r="L933" s="3"/>
    </row>
    <row r="934" spans="1:12" ht="39" customHeight="1">
      <c r="A934" s="131"/>
      <c r="B934" s="114"/>
      <c r="C934" s="75" t="s">
        <v>202</v>
      </c>
      <c r="D934" s="48">
        <v>0</v>
      </c>
      <c r="E934" s="48">
        <v>0</v>
      </c>
      <c r="F934" s="48">
        <v>0</v>
      </c>
      <c r="G934" s="48">
        <v>0</v>
      </c>
      <c r="H934" s="48">
        <v>0</v>
      </c>
      <c r="I934" s="48">
        <v>0</v>
      </c>
      <c r="J934" s="48">
        <v>0</v>
      </c>
      <c r="K934" s="48">
        <v>0</v>
      </c>
      <c r="L934" s="3"/>
    </row>
    <row r="935" spans="1:12" ht="25.5" customHeight="1">
      <c r="A935" s="131"/>
      <c r="B935" s="114"/>
      <c r="C935" s="75" t="s">
        <v>219</v>
      </c>
      <c r="D935" s="48">
        <v>0</v>
      </c>
      <c r="E935" s="48" t="s">
        <v>265</v>
      </c>
      <c r="F935" s="48" t="s">
        <v>265</v>
      </c>
      <c r="G935" s="48" t="s">
        <v>265</v>
      </c>
      <c r="H935" s="48">
        <v>0</v>
      </c>
      <c r="I935" s="48">
        <v>0</v>
      </c>
      <c r="J935" s="48" t="s">
        <v>265</v>
      </c>
      <c r="K935" s="48" t="s">
        <v>265</v>
      </c>
      <c r="L935" s="3"/>
    </row>
    <row r="936" spans="1:12" ht="45.75" customHeight="1">
      <c r="A936" s="131"/>
      <c r="B936" s="114"/>
      <c r="C936" s="75" t="s">
        <v>220</v>
      </c>
      <c r="D936" s="48">
        <v>0</v>
      </c>
      <c r="E936" s="48" t="s">
        <v>265</v>
      </c>
      <c r="F936" s="48" t="s">
        <v>265</v>
      </c>
      <c r="G936" s="48" t="s">
        <v>265</v>
      </c>
      <c r="H936" s="48">
        <v>0</v>
      </c>
      <c r="I936" s="48">
        <v>0</v>
      </c>
      <c r="J936" s="48" t="s">
        <v>265</v>
      </c>
      <c r="K936" s="48" t="s">
        <v>265</v>
      </c>
      <c r="L936" s="3"/>
    </row>
    <row r="937" spans="1:12">
      <c r="A937" s="131" t="s">
        <v>91</v>
      </c>
      <c r="B937" s="114" t="s">
        <v>195</v>
      </c>
      <c r="C937" s="73" t="s">
        <v>3</v>
      </c>
      <c r="D937" s="48">
        <f>D938+D940+D942+D943</f>
        <v>19178.3</v>
      </c>
      <c r="E937" s="48" t="s">
        <v>265</v>
      </c>
      <c r="F937" s="48" t="s">
        <v>265</v>
      </c>
      <c r="G937" s="48" t="s">
        <v>265</v>
      </c>
      <c r="H937" s="48">
        <f>H938+H940+H942+H943</f>
        <v>0</v>
      </c>
      <c r="I937" s="48">
        <f t="shared" si="140"/>
        <v>0</v>
      </c>
      <c r="J937" s="48" t="s">
        <v>265</v>
      </c>
      <c r="K937" s="48" t="s">
        <v>265</v>
      </c>
      <c r="L937" s="3"/>
    </row>
    <row r="938" spans="1:12">
      <c r="A938" s="131"/>
      <c r="B938" s="114"/>
      <c r="C938" s="75" t="s">
        <v>4</v>
      </c>
      <c r="D938" s="48">
        <v>19178.3</v>
      </c>
      <c r="E938" s="48">
        <v>19178.3</v>
      </c>
      <c r="F938" s="48">
        <v>17260.400000000001</v>
      </c>
      <c r="G938" s="48">
        <v>0</v>
      </c>
      <c r="H938" s="48">
        <v>0</v>
      </c>
      <c r="I938" s="48">
        <f t="shared" si="140"/>
        <v>0</v>
      </c>
      <c r="J938" s="48">
        <f>G938/E938*100</f>
        <v>0</v>
      </c>
      <c r="K938" s="48">
        <f>G938/F938*100</f>
        <v>0</v>
      </c>
      <c r="L938" s="3"/>
    </row>
    <row r="939" spans="1:12" ht="31.5">
      <c r="A939" s="131"/>
      <c r="B939" s="114"/>
      <c r="C939" s="75" t="s">
        <v>201</v>
      </c>
      <c r="D939" s="48">
        <v>0</v>
      </c>
      <c r="E939" s="48">
        <v>0</v>
      </c>
      <c r="F939" s="48">
        <v>0</v>
      </c>
      <c r="G939" s="48">
        <v>0</v>
      </c>
      <c r="H939" s="48">
        <v>0</v>
      </c>
      <c r="I939" s="48">
        <v>0</v>
      </c>
      <c r="J939" s="48">
        <v>0</v>
      </c>
      <c r="K939" s="48">
        <v>0</v>
      </c>
      <c r="L939" s="3"/>
    </row>
    <row r="940" spans="1:12">
      <c r="A940" s="131"/>
      <c r="B940" s="114"/>
      <c r="C940" s="75" t="s">
        <v>218</v>
      </c>
      <c r="D940" s="48">
        <v>0</v>
      </c>
      <c r="E940" s="48">
        <v>0</v>
      </c>
      <c r="F940" s="48">
        <v>0</v>
      </c>
      <c r="G940" s="48">
        <v>0</v>
      </c>
      <c r="H940" s="48">
        <v>0</v>
      </c>
      <c r="I940" s="48">
        <v>0</v>
      </c>
      <c r="J940" s="48">
        <v>0</v>
      </c>
      <c r="K940" s="48">
        <v>0</v>
      </c>
      <c r="L940" s="3"/>
    </row>
    <row r="941" spans="1:12" ht="31.5">
      <c r="A941" s="131"/>
      <c r="B941" s="114"/>
      <c r="C941" s="75" t="s">
        <v>202</v>
      </c>
      <c r="D941" s="48">
        <v>0</v>
      </c>
      <c r="E941" s="48">
        <v>0</v>
      </c>
      <c r="F941" s="48">
        <v>0</v>
      </c>
      <c r="G941" s="48">
        <v>0</v>
      </c>
      <c r="H941" s="48">
        <v>0</v>
      </c>
      <c r="I941" s="48">
        <v>0</v>
      </c>
      <c r="J941" s="48">
        <v>0</v>
      </c>
      <c r="K941" s="48">
        <v>0</v>
      </c>
      <c r="L941" s="3"/>
    </row>
    <row r="942" spans="1:12" ht="44.25" customHeight="1">
      <c r="A942" s="131"/>
      <c r="B942" s="114"/>
      <c r="C942" s="75" t="s">
        <v>219</v>
      </c>
      <c r="D942" s="48">
        <v>0</v>
      </c>
      <c r="E942" s="48" t="s">
        <v>265</v>
      </c>
      <c r="F942" s="48" t="s">
        <v>265</v>
      </c>
      <c r="G942" s="48" t="s">
        <v>265</v>
      </c>
      <c r="H942" s="48">
        <v>0</v>
      </c>
      <c r="I942" s="48">
        <v>0</v>
      </c>
      <c r="J942" s="48" t="s">
        <v>265</v>
      </c>
      <c r="K942" s="48" t="s">
        <v>265</v>
      </c>
      <c r="L942" s="3"/>
    </row>
    <row r="943" spans="1:12" ht="31.5">
      <c r="A943" s="131"/>
      <c r="B943" s="114"/>
      <c r="C943" s="75" t="s">
        <v>220</v>
      </c>
      <c r="D943" s="48">
        <v>0</v>
      </c>
      <c r="E943" s="48" t="s">
        <v>265</v>
      </c>
      <c r="F943" s="48" t="s">
        <v>265</v>
      </c>
      <c r="G943" s="48" t="s">
        <v>265</v>
      </c>
      <c r="H943" s="48">
        <v>0</v>
      </c>
      <c r="I943" s="48">
        <v>0</v>
      </c>
      <c r="J943" s="48" t="s">
        <v>265</v>
      </c>
      <c r="K943" s="48" t="s">
        <v>265</v>
      </c>
      <c r="L943" s="3"/>
    </row>
    <row r="944" spans="1:12" hidden="1">
      <c r="A944" s="131" t="s">
        <v>92</v>
      </c>
      <c r="B944" s="114" t="s">
        <v>195</v>
      </c>
      <c r="C944" s="73" t="s">
        <v>3</v>
      </c>
      <c r="D944" s="48">
        <f>D945+D947+D949+D950</f>
        <v>0</v>
      </c>
      <c r="E944" s="48">
        <f>E945+E947</f>
        <v>0</v>
      </c>
      <c r="F944" s="48">
        <f>F945+F947</f>
        <v>0</v>
      </c>
      <c r="G944" s="48">
        <f>G945+G947</f>
        <v>0</v>
      </c>
      <c r="H944" s="48">
        <f>H945+H947+H949+H950</f>
        <v>0</v>
      </c>
      <c r="I944" s="48" t="e">
        <f t="shared" si="140"/>
        <v>#DIV/0!</v>
      </c>
      <c r="J944" s="48" t="s">
        <v>265</v>
      </c>
      <c r="K944" s="48" t="s">
        <v>265</v>
      </c>
      <c r="L944" s="3"/>
    </row>
    <row r="945" spans="1:12" hidden="1">
      <c r="A945" s="131"/>
      <c r="B945" s="114"/>
      <c r="C945" s="75" t="s">
        <v>4</v>
      </c>
      <c r="D945" s="48">
        <v>0</v>
      </c>
      <c r="E945" s="48">
        <v>0</v>
      </c>
      <c r="F945" s="48">
        <v>0</v>
      </c>
      <c r="G945" s="48">
        <v>0</v>
      </c>
      <c r="H945" s="48">
        <v>0</v>
      </c>
      <c r="I945" s="48" t="e">
        <f t="shared" si="140"/>
        <v>#DIV/0!</v>
      </c>
      <c r="J945" s="48" t="s">
        <v>265</v>
      </c>
      <c r="K945" s="48" t="s">
        <v>265</v>
      </c>
      <c r="L945" s="3"/>
    </row>
    <row r="946" spans="1:12" ht="31.5" hidden="1">
      <c r="A946" s="131"/>
      <c r="B946" s="114"/>
      <c r="C946" s="75" t="s">
        <v>201</v>
      </c>
      <c r="D946" s="48">
        <v>0</v>
      </c>
      <c r="E946" s="48">
        <v>0</v>
      </c>
      <c r="F946" s="48">
        <v>0</v>
      </c>
      <c r="G946" s="48">
        <v>0</v>
      </c>
      <c r="H946" s="48">
        <v>0</v>
      </c>
      <c r="I946" s="48" t="e">
        <f t="shared" si="140"/>
        <v>#DIV/0!</v>
      </c>
      <c r="J946" s="48" t="s">
        <v>265</v>
      </c>
      <c r="K946" s="48" t="s">
        <v>265</v>
      </c>
      <c r="L946" s="3"/>
    </row>
    <row r="947" spans="1:12" hidden="1">
      <c r="A947" s="131"/>
      <c r="B947" s="114"/>
      <c r="C947" s="75" t="s">
        <v>9</v>
      </c>
      <c r="D947" s="48">
        <v>0</v>
      </c>
      <c r="E947" s="48">
        <v>0</v>
      </c>
      <c r="F947" s="48">
        <v>0</v>
      </c>
      <c r="G947" s="48">
        <v>0</v>
      </c>
      <c r="H947" s="48">
        <v>0</v>
      </c>
      <c r="I947" s="48" t="e">
        <f t="shared" si="140"/>
        <v>#DIV/0!</v>
      </c>
      <c r="J947" s="48" t="s">
        <v>265</v>
      </c>
      <c r="K947" s="48" t="s">
        <v>265</v>
      </c>
      <c r="L947" s="3"/>
    </row>
    <row r="948" spans="1:12" ht="31.5" hidden="1">
      <c r="A948" s="131"/>
      <c r="B948" s="114"/>
      <c r="C948" s="75" t="s">
        <v>202</v>
      </c>
      <c r="D948" s="48">
        <v>0</v>
      </c>
      <c r="E948" s="48">
        <v>0</v>
      </c>
      <c r="F948" s="48">
        <v>0</v>
      </c>
      <c r="G948" s="48">
        <v>0</v>
      </c>
      <c r="H948" s="48">
        <v>0</v>
      </c>
      <c r="I948" s="48" t="e">
        <f t="shared" si="140"/>
        <v>#DIV/0!</v>
      </c>
      <c r="J948" s="48" t="s">
        <v>265</v>
      </c>
      <c r="K948" s="48" t="s">
        <v>265</v>
      </c>
      <c r="L948" s="3"/>
    </row>
    <row r="949" spans="1:12" hidden="1">
      <c r="A949" s="131"/>
      <c r="B949" s="114"/>
      <c r="C949" s="75" t="s">
        <v>219</v>
      </c>
      <c r="D949" s="48">
        <v>0</v>
      </c>
      <c r="E949" s="48" t="s">
        <v>265</v>
      </c>
      <c r="F949" s="48" t="s">
        <v>265</v>
      </c>
      <c r="G949" s="48" t="s">
        <v>265</v>
      </c>
      <c r="H949" s="48">
        <v>0</v>
      </c>
      <c r="I949" s="48" t="e">
        <f t="shared" si="140"/>
        <v>#DIV/0!</v>
      </c>
      <c r="J949" s="48" t="s">
        <v>265</v>
      </c>
      <c r="K949" s="48" t="s">
        <v>265</v>
      </c>
      <c r="L949" s="3"/>
    </row>
    <row r="950" spans="1:12" ht="31.5" hidden="1">
      <c r="A950" s="131"/>
      <c r="B950" s="114"/>
      <c r="C950" s="75" t="s">
        <v>220</v>
      </c>
      <c r="D950" s="48">
        <v>0</v>
      </c>
      <c r="E950" s="48" t="s">
        <v>265</v>
      </c>
      <c r="F950" s="48" t="s">
        <v>265</v>
      </c>
      <c r="G950" s="48" t="s">
        <v>265</v>
      </c>
      <c r="H950" s="48">
        <v>0</v>
      </c>
      <c r="I950" s="48" t="e">
        <f t="shared" si="140"/>
        <v>#DIV/0!</v>
      </c>
      <c r="J950" s="48" t="s">
        <v>265</v>
      </c>
      <c r="K950" s="48" t="s">
        <v>265</v>
      </c>
      <c r="L950" s="3"/>
    </row>
    <row r="951" spans="1:12">
      <c r="A951" s="131" t="s">
        <v>336</v>
      </c>
      <c r="B951" s="114" t="s">
        <v>195</v>
      </c>
      <c r="C951" s="73" t="s">
        <v>3</v>
      </c>
      <c r="D951" s="48">
        <f>D952+D954+D956+D957</f>
        <v>12140.1</v>
      </c>
      <c r="E951" s="48">
        <f>E952+E954</f>
        <v>12140.1</v>
      </c>
      <c r="F951" s="48">
        <f>F952+F954</f>
        <v>10926.1</v>
      </c>
      <c r="G951" s="48">
        <f>G952+G954</f>
        <v>0</v>
      </c>
      <c r="H951" s="48">
        <f>H952+H954+H956+H957</f>
        <v>0</v>
      </c>
      <c r="I951" s="48">
        <f t="shared" si="140"/>
        <v>0</v>
      </c>
      <c r="J951" s="48" t="s">
        <v>265</v>
      </c>
      <c r="K951" s="48" t="s">
        <v>265</v>
      </c>
      <c r="L951" s="3"/>
    </row>
    <row r="952" spans="1:12">
      <c r="A952" s="131"/>
      <c r="B952" s="114"/>
      <c r="C952" s="75" t="s">
        <v>4</v>
      </c>
      <c r="D952" s="48">
        <v>12140.1</v>
      </c>
      <c r="E952" s="48">
        <v>12140.1</v>
      </c>
      <c r="F952" s="48">
        <v>10926.1</v>
      </c>
      <c r="G952" s="48">
        <v>0</v>
      </c>
      <c r="H952" s="48">
        <v>0</v>
      </c>
      <c r="I952" s="48">
        <f t="shared" si="140"/>
        <v>0</v>
      </c>
      <c r="J952" s="48" t="s">
        <v>265</v>
      </c>
      <c r="K952" s="48" t="s">
        <v>265</v>
      </c>
      <c r="L952" s="3"/>
    </row>
    <row r="953" spans="1:12" ht="31.5">
      <c r="A953" s="131"/>
      <c r="B953" s="114"/>
      <c r="C953" s="75" t="s">
        <v>201</v>
      </c>
      <c r="D953" s="48">
        <v>0</v>
      </c>
      <c r="E953" s="48">
        <v>0</v>
      </c>
      <c r="F953" s="48">
        <v>0</v>
      </c>
      <c r="G953" s="48">
        <v>0</v>
      </c>
      <c r="H953" s="48">
        <v>0</v>
      </c>
      <c r="I953" s="48">
        <v>0</v>
      </c>
      <c r="J953" s="48" t="s">
        <v>265</v>
      </c>
      <c r="K953" s="48" t="s">
        <v>265</v>
      </c>
      <c r="L953" s="3"/>
    </row>
    <row r="954" spans="1:12">
      <c r="A954" s="131"/>
      <c r="B954" s="114"/>
      <c r="C954" s="75" t="s">
        <v>9</v>
      </c>
      <c r="D954" s="48">
        <v>0</v>
      </c>
      <c r="E954" s="48">
        <v>0</v>
      </c>
      <c r="F954" s="48">
        <v>0</v>
      </c>
      <c r="G954" s="48">
        <v>0</v>
      </c>
      <c r="H954" s="48">
        <v>0</v>
      </c>
      <c r="I954" s="48">
        <v>0</v>
      </c>
      <c r="J954" s="48" t="s">
        <v>265</v>
      </c>
      <c r="K954" s="48" t="s">
        <v>265</v>
      </c>
      <c r="L954" s="3"/>
    </row>
    <row r="955" spans="1:12" ht="31.5">
      <c r="A955" s="131"/>
      <c r="B955" s="114"/>
      <c r="C955" s="75" t="s">
        <v>202</v>
      </c>
      <c r="D955" s="48">
        <v>0</v>
      </c>
      <c r="E955" s="48">
        <v>0</v>
      </c>
      <c r="F955" s="48">
        <v>0</v>
      </c>
      <c r="G955" s="48">
        <v>0</v>
      </c>
      <c r="H955" s="48">
        <v>0</v>
      </c>
      <c r="I955" s="48">
        <v>0</v>
      </c>
      <c r="J955" s="48" t="s">
        <v>265</v>
      </c>
      <c r="K955" s="48" t="s">
        <v>265</v>
      </c>
      <c r="L955" s="3"/>
    </row>
    <row r="956" spans="1:12">
      <c r="A956" s="131"/>
      <c r="B956" s="114"/>
      <c r="C956" s="75" t="s">
        <v>219</v>
      </c>
      <c r="D956" s="48">
        <v>0</v>
      </c>
      <c r="E956" s="48" t="s">
        <v>265</v>
      </c>
      <c r="F956" s="48" t="s">
        <v>265</v>
      </c>
      <c r="G956" s="48" t="s">
        <v>265</v>
      </c>
      <c r="H956" s="48">
        <v>0</v>
      </c>
      <c r="I956" s="48">
        <v>0</v>
      </c>
      <c r="J956" s="48" t="s">
        <v>265</v>
      </c>
      <c r="K956" s="48" t="s">
        <v>265</v>
      </c>
      <c r="L956" s="3"/>
    </row>
    <row r="957" spans="1:12" ht="37.5" customHeight="1">
      <c r="A957" s="131"/>
      <c r="B957" s="114"/>
      <c r="C957" s="75" t="s">
        <v>220</v>
      </c>
      <c r="D957" s="48">
        <v>0</v>
      </c>
      <c r="E957" s="48" t="s">
        <v>265</v>
      </c>
      <c r="F957" s="48" t="s">
        <v>265</v>
      </c>
      <c r="G957" s="48" t="s">
        <v>265</v>
      </c>
      <c r="H957" s="48">
        <v>0</v>
      </c>
      <c r="I957" s="48">
        <v>0</v>
      </c>
      <c r="J957" s="48" t="s">
        <v>265</v>
      </c>
      <c r="K957" s="48" t="s">
        <v>265</v>
      </c>
      <c r="L957" s="3"/>
    </row>
    <row r="958" spans="1:12">
      <c r="A958" s="131" t="s">
        <v>122</v>
      </c>
      <c r="B958" s="114" t="s">
        <v>195</v>
      </c>
      <c r="C958" s="54" t="s">
        <v>3</v>
      </c>
      <c r="D958" s="48">
        <f>D959+D961+D963+D964</f>
        <v>430</v>
      </c>
      <c r="E958" s="48" t="s">
        <v>265</v>
      </c>
      <c r="F958" s="48" t="s">
        <v>265</v>
      </c>
      <c r="G958" s="48" t="s">
        <v>265</v>
      </c>
      <c r="H958" s="48">
        <f>H959+H961+H963+H964</f>
        <v>0</v>
      </c>
      <c r="I958" s="48">
        <f t="shared" si="140"/>
        <v>0</v>
      </c>
      <c r="J958" s="48" t="s">
        <v>265</v>
      </c>
      <c r="K958" s="48" t="s">
        <v>265</v>
      </c>
      <c r="L958" s="3"/>
    </row>
    <row r="959" spans="1:12">
      <c r="A959" s="131"/>
      <c r="B959" s="114"/>
      <c r="C959" s="75" t="s">
        <v>4</v>
      </c>
      <c r="D959" s="48">
        <f>D966</f>
        <v>430</v>
      </c>
      <c r="E959" s="48">
        <f t="shared" ref="E959:F959" si="145">E966</f>
        <v>430</v>
      </c>
      <c r="F959" s="48">
        <f t="shared" si="145"/>
        <v>387</v>
      </c>
      <c r="G959" s="48">
        <f>G966</f>
        <v>0</v>
      </c>
      <c r="H959" s="48">
        <f>H966</f>
        <v>0</v>
      </c>
      <c r="I959" s="48">
        <f t="shared" si="140"/>
        <v>0</v>
      </c>
      <c r="J959" s="48">
        <f>G959/E959*100</f>
        <v>0</v>
      </c>
      <c r="K959" s="48">
        <f>G959/F959*100</f>
        <v>0</v>
      </c>
      <c r="L959" s="3"/>
    </row>
    <row r="960" spans="1:12" ht="31.5">
      <c r="A960" s="131"/>
      <c r="B960" s="114"/>
      <c r="C960" s="75" t="s">
        <v>201</v>
      </c>
      <c r="D960" s="48">
        <v>0</v>
      </c>
      <c r="E960" s="48">
        <v>0</v>
      </c>
      <c r="F960" s="48">
        <v>0</v>
      </c>
      <c r="G960" s="48">
        <f t="shared" ref="G960:H964" si="146">G967</f>
        <v>0</v>
      </c>
      <c r="H960" s="48">
        <f t="shared" si="146"/>
        <v>0</v>
      </c>
      <c r="I960" s="48">
        <v>0</v>
      </c>
      <c r="J960" s="48">
        <v>0</v>
      </c>
      <c r="K960" s="48">
        <v>0</v>
      </c>
      <c r="L960" s="3"/>
    </row>
    <row r="961" spans="1:15">
      <c r="A961" s="131"/>
      <c r="B961" s="114"/>
      <c r="C961" s="75" t="s">
        <v>9</v>
      </c>
      <c r="D961" s="48">
        <f>D968</f>
        <v>0</v>
      </c>
      <c r="E961" s="48">
        <f>E968</f>
        <v>0</v>
      </c>
      <c r="F961" s="48">
        <f>F968</f>
        <v>0</v>
      </c>
      <c r="G961" s="48">
        <f t="shared" si="146"/>
        <v>0</v>
      </c>
      <c r="H961" s="48">
        <f t="shared" si="146"/>
        <v>0</v>
      </c>
      <c r="I961" s="48">
        <v>0</v>
      </c>
      <c r="J961" s="48">
        <v>0</v>
      </c>
      <c r="K961" s="48">
        <v>0</v>
      </c>
      <c r="L961" s="3"/>
    </row>
    <row r="962" spans="1:15" ht="31.5">
      <c r="A962" s="131"/>
      <c r="B962" s="114"/>
      <c r="C962" s="75" t="s">
        <v>202</v>
      </c>
      <c r="D962" s="48">
        <v>0</v>
      </c>
      <c r="E962" s="48">
        <f t="shared" ref="E962:F964" si="147">E969</f>
        <v>0</v>
      </c>
      <c r="F962" s="48">
        <f t="shared" si="147"/>
        <v>0</v>
      </c>
      <c r="G962" s="48">
        <f t="shared" si="146"/>
        <v>0</v>
      </c>
      <c r="H962" s="48">
        <f t="shared" si="146"/>
        <v>0</v>
      </c>
      <c r="I962" s="48">
        <v>0</v>
      </c>
      <c r="J962" s="48">
        <v>0</v>
      </c>
      <c r="K962" s="48">
        <v>0</v>
      </c>
      <c r="L962" s="3"/>
    </row>
    <row r="963" spans="1:15">
      <c r="A963" s="131"/>
      <c r="B963" s="114"/>
      <c r="C963" s="75" t="s">
        <v>219</v>
      </c>
      <c r="D963" s="48">
        <f>D970</f>
        <v>0</v>
      </c>
      <c r="E963" s="48" t="str">
        <f t="shared" si="147"/>
        <v>х</v>
      </c>
      <c r="F963" s="48" t="str">
        <f t="shared" si="147"/>
        <v>х</v>
      </c>
      <c r="G963" s="48" t="str">
        <f t="shared" si="146"/>
        <v>х</v>
      </c>
      <c r="H963" s="48">
        <f t="shared" si="146"/>
        <v>0</v>
      </c>
      <c r="I963" s="48">
        <v>0</v>
      </c>
      <c r="J963" s="48" t="s">
        <v>265</v>
      </c>
      <c r="K963" s="48" t="s">
        <v>265</v>
      </c>
      <c r="L963" s="3"/>
    </row>
    <row r="964" spans="1:15" ht="31.5">
      <c r="A964" s="131"/>
      <c r="B964" s="114"/>
      <c r="C964" s="75" t="s">
        <v>220</v>
      </c>
      <c r="D964" s="48">
        <f>D971</f>
        <v>0</v>
      </c>
      <c r="E964" s="48" t="str">
        <f t="shared" si="147"/>
        <v>х</v>
      </c>
      <c r="F964" s="48" t="str">
        <f t="shared" si="147"/>
        <v>х</v>
      </c>
      <c r="G964" s="48" t="str">
        <f t="shared" si="146"/>
        <v>х</v>
      </c>
      <c r="H964" s="48">
        <f t="shared" si="146"/>
        <v>0</v>
      </c>
      <c r="I964" s="48">
        <v>0</v>
      </c>
      <c r="J964" s="48" t="s">
        <v>265</v>
      </c>
      <c r="K964" s="48" t="s">
        <v>265</v>
      </c>
      <c r="L964" s="3"/>
    </row>
    <row r="965" spans="1:15">
      <c r="A965" s="131" t="s">
        <v>93</v>
      </c>
      <c r="B965" s="114" t="s">
        <v>195</v>
      </c>
      <c r="C965" s="54" t="s">
        <v>3</v>
      </c>
      <c r="D965" s="48">
        <f>D966+D968+D970+D971</f>
        <v>430</v>
      </c>
      <c r="E965" s="48" t="s">
        <v>265</v>
      </c>
      <c r="F965" s="48" t="s">
        <v>265</v>
      </c>
      <c r="G965" s="48" t="s">
        <v>265</v>
      </c>
      <c r="H965" s="48">
        <f>H966+H968+H970+H971</f>
        <v>0</v>
      </c>
      <c r="I965" s="48">
        <f t="shared" ref="I965:I1057" si="148">H965/D965*100</f>
        <v>0</v>
      </c>
      <c r="J965" s="48" t="s">
        <v>265</v>
      </c>
      <c r="K965" s="48" t="s">
        <v>265</v>
      </c>
      <c r="L965" s="3"/>
    </row>
    <row r="966" spans="1:15">
      <c r="A966" s="131"/>
      <c r="B966" s="114"/>
      <c r="C966" s="75" t="s">
        <v>4</v>
      </c>
      <c r="D966" s="48">
        <v>430</v>
      </c>
      <c r="E966" s="48">
        <v>430</v>
      </c>
      <c r="F966" s="48">
        <v>387</v>
      </c>
      <c r="G966" s="48">
        <v>0</v>
      </c>
      <c r="H966" s="48">
        <v>0</v>
      </c>
      <c r="I966" s="48">
        <f t="shared" si="148"/>
        <v>0</v>
      </c>
      <c r="J966" s="48">
        <f>G966/E966*100</f>
        <v>0</v>
      </c>
      <c r="K966" s="48">
        <f>G966/F966*100</f>
        <v>0</v>
      </c>
      <c r="L966" s="3"/>
    </row>
    <row r="967" spans="1:15" ht="31.5">
      <c r="A967" s="131"/>
      <c r="B967" s="114"/>
      <c r="C967" s="75" t="s">
        <v>201</v>
      </c>
      <c r="D967" s="48">
        <v>0</v>
      </c>
      <c r="E967" s="48">
        <v>0</v>
      </c>
      <c r="F967" s="48">
        <v>0</v>
      </c>
      <c r="G967" s="48">
        <v>0</v>
      </c>
      <c r="H967" s="48">
        <v>0</v>
      </c>
      <c r="I967" s="48">
        <v>0</v>
      </c>
      <c r="J967" s="48">
        <v>0</v>
      </c>
      <c r="K967" s="48">
        <v>0</v>
      </c>
      <c r="L967" s="3"/>
      <c r="M967" s="28"/>
    </row>
    <row r="968" spans="1:15">
      <c r="A968" s="131"/>
      <c r="B968" s="114"/>
      <c r="C968" s="75" t="s">
        <v>218</v>
      </c>
      <c r="D968" s="48">
        <v>0</v>
      </c>
      <c r="E968" s="48">
        <v>0</v>
      </c>
      <c r="F968" s="48">
        <v>0</v>
      </c>
      <c r="G968" s="48">
        <v>0</v>
      </c>
      <c r="H968" s="48">
        <v>0</v>
      </c>
      <c r="I968" s="48">
        <v>0</v>
      </c>
      <c r="J968" s="48">
        <v>0</v>
      </c>
      <c r="K968" s="48">
        <v>0</v>
      </c>
      <c r="L968" s="3"/>
    </row>
    <row r="969" spans="1:15" ht="31.5">
      <c r="A969" s="131"/>
      <c r="B969" s="114"/>
      <c r="C969" s="75" t="s">
        <v>202</v>
      </c>
      <c r="D969" s="48">
        <v>0</v>
      </c>
      <c r="E969" s="48">
        <v>0</v>
      </c>
      <c r="F969" s="48">
        <v>0</v>
      </c>
      <c r="G969" s="48">
        <v>0</v>
      </c>
      <c r="H969" s="48">
        <v>0</v>
      </c>
      <c r="I969" s="48">
        <v>0</v>
      </c>
      <c r="J969" s="48">
        <v>0</v>
      </c>
      <c r="K969" s="48">
        <v>0</v>
      </c>
      <c r="L969" s="3"/>
    </row>
    <row r="970" spans="1:15">
      <c r="A970" s="131"/>
      <c r="B970" s="114"/>
      <c r="C970" s="75" t="s">
        <v>219</v>
      </c>
      <c r="D970" s="48">
        <v>0</v>
      </c>
      <c r="E970" s="48" t="s">
        <v>265</v>
      </c>
      <c r="F970" s="48" t="s">
        <v>265</v>
      </c>
      <c r="G970" s="48" t="s">
        <v>265</v>
      </c>
      <c r="H970" s="48">
        <v>0</v>
      </c>
      <c r="I970" s="48">
        <v>0</v>
      </c>
      <c r="J970" s="48" t="s">
        <v>265</v>
      </c>
      <c r="K970" s="48" t="s">
        <v>265</v>
      </c>
      <c r="L970" s="3"/>
    </row>
    <row r="971" spans="1:15" ht="31.5">
      <c r="A971" s="131"/>
      <c r="B971" s="114"/>
      <c r="C971" s="75" t="s">
        <v>220</v>
      </c>
      <c r="D971" s="48">
        <v>0</v>
      </c>
      <c r="E971" s="48" t="s">
        <v>265</v>
      </c>
      <c r="F971" s="48" t="s">
        <v>265</v>
      </c>
      <c r="G971" s="48" t="s">
        <v>265</v>
      </c>
      <c r="H971" s="48">
        <v>0</v>
      </c>
      <c r="I971" s="48">
        <v>0</v>
      </c>
      <c r="J971" s="48" t="s">
        <v>265</v>
      </c>
      <c r="K971" s="48" t="s">
        <v>265</v>
      </c>
      <c r="L971" s="3"/>
    </row>
    <row r="972" spans="1:15">
      <c r="A972" s="131" t="s">
        <v>121</v>
      </c>
      <c r="B972" s="114" t="s">
        <v>5</v>
      </c>
      <c r="C972" s="54" t="s">
        <v>3</v>
      </c>
      <c r="D972" s="48">
        <f>D973+D975+D977+D978</f>
        <v>1354625.4000000001</v>
      </c>
      <c r="E972" s="48" t="s">
        <v>265</v>
      </c>
      <c r="F972" s="48" t="s">
        <v>265</v>
      </c>
      <c r="G972" s="48" t="s">
        <v>265</v>
      </c>
      <c r="H972" s="48">
        <f>H973+H975+H977+H978</f>
        <v>287756.80000000005</v>
      </c>
      <c r="I972" s="48">
        <f t="shared" si="148"/>
        <v>21.24253686664963</v>
      </c>
      <c r="J972" s="48" t="s">
        <v>265</v>
      </c>
      <c r="K972" s="48" t="s">
        <v>265</v>
      </c>
      <c r="L972" s="3"/>
    </row>
    <row r="973" spans="1:15">
      <c r="A973" s="131"/>
      <c r="B973" s="114"/>
      <c r="C973" s="75" t="s">
        <v>4</v>
      </c>
      <c r="D973" s="48">
        <f>D980+D987+D994+D1001+D1008+D1015+D1022+D1029</f>
        <v>1354625.4000000001</v>
      </c>
      <c r="E973" s="48">
        <f>E980+E987+E994+E1001+E1008+E1015+E1022+E1029</f>
        <v>1359157.0000000002</v>
      </c>
      <c r="F973" s="48">
        <f>F980+F987+F994+F1001+F1008+F1015+F1022+F1029</f>
        <v>1353226.3</v>
      </c>
      <c r="G973" s="48">
        <f>G980+G987+G994+G1001+G1008+G1015+G1022+G1029</f>
        <v>287756.80000000005</v>
      </c>
      <c r="H973" s="48">
        <f>H980+H987+H994+H1001+H1008+H1015+H1022+H1029</f>
        <v>287756.80000000005</v>
      </c>
      <c r="I973" s="48">
        <f t="shared" si="148"/>
        <v>21.24253686664963</v>
      </c>
      <c r="J973" s="48">
        <f>G973/E973*100</f>
        <v>21.171711582988571</v>
      </c>
      <c r="K973" s="48">
        <f>G973/F973*100</f>
        <v>21.264499514973959</v>
      </c>
      <c r="L973" s="3"/>
      <c r="M973" s="22"/>
      <c r="N973" s="17"/>
    </row>
    <row r="974" spans="1:15" ht="31.5">
      <c r="A974" s="131"/>
      <c r="B974" s="114"/>
      <c r="C974" s="75" t="s">
        <v>201</v>
      </c>
      <c r="D974" s="48">
        <v>0</v>
      </c>
      <c r="E974" s="48">
        <f t="shared" ref="E974:F976" si="149">E981+E988+E995+E1002+E1009+E1016+E1023+E1030</f>
        <v>0</v>
      </c>
      <c r="F974" s="57">
        <f t="shared" si="149"/>
        <v>0</v>
      </c>
      <c r="G974" s="48">
        <f t="shared" ref="G974:H978" si="150">G981+G988+G995+G1002+G1009</f>
        <v>0</v>
      </c>
      <c r="H974" s="48">
        <f t="shared" si="150"/>
        <v>0</v>
      </c>
      <c r="I974" s="48">
        <v>0</v>
      </c>
      <c r="J974" s="48">
        <v>0</v>
      </c>
      <c r="K974" s="48">
        <v>0</v>
      </c>
      <c r="L974" s="3"/>
      <c r="M974" s="7"/>
      <c r="N974" s="3"/>
    </row>
    <row r="975" spans="1:15">
      <c r="A975" s="131"/>
      <c r="B975" s="114"/>
      <c r="C975" s="75" t="s">
        <v>9</v>
      </c>
      <c r="D975" s="48">
        <f>D982+D989+D996+D1003+D1010</f>
        <v>0</v>
      </c>
      <c r="E975" s="48">
        <f t="shared" si="149"/>
        <v>0</v>
      </c>
      <c r="F975" s="57">
        <f t="shared" si="149"/>
        <v>0</v>
      </c>
      <c r="G975" s="48">
        <f t="shared" si="150"/>
        <v>0</v>
      </c>
      <c r="H975" s="48">
        <f t="shared" si="150"/>
        <v>0</v>
      </c>
      <c r="I975" s="48">
        <v>0</v>
      </c>
      <c r="J975" s="48">
        <v>0</v>
      </c>
      <c r="K975" s="48">
        <v>0</v>
      </c>
      <c r="L975" s="3"/>
      <c r="M975" s="7"/>
    </row>
    <row r="976" spans="1:15" ht="31.5">
      <c r="A976" s="131"/>
      <c r="B976" s="114"/>
      <c r="C976" s="75" t="s">
        <v>202</v>
      </c>
      <c r="D976" s="48">
        <v>0</v>
      </c>
      <c r="E976" s="48">
        <f t="shared" si="149"/>
        <v>0</v>
      </c>
      <c r="F976" s="57">
        <f t="shared" si="149"/>
        <v>0</v>
      </c>
      <c r="G976" s="48">
        <f t="shared" si="150"/>
        <v>0</v>
      </c>
      <c r="H976" s="48">
        <f t="shared" si="150"/>
        <v>0</v>
      </c>
      <c r="I976" s="48">
        <v>0</v>
      </c>
      <c r="J976" s="48">
        <v>0</v>
      </c>
      <c r="K976" s="48">
        <v>0</v>
      </c>
      <c r="L976" s="3"/>
      <c r="O976" s="7"/>
    </row>
    <row r="977" spans="1:12">
      <c r="A977" s="131"/>
      <c r="B977" s="114"/>
      <c r="C977" s="75" t="s">
        <v>219</v>
      </c>
      <c r="D977" s="48">
        <f>D984+D991+D998+D1005+D1012</f>
        <v>0</v>
      </c>
      <c r="E977" s="48" t="s">
        <v>265</v>
      </c>
      <c r="F977" s="48" t="s">
        <v>265</v>
      </c>
      <c r="G977" s="48" t="s">
        <v>265</v>
      </c>
      <c r="H977" s="48">
        <f t="shared" si="150"/>
        <v>0</v>
      </c>
      <c r="I977" s="48">
        <v>0</v>
      </c>
      <c r="J977" s="48" t="s">
        <v>265</v>
      </c>
      <c r="K977" s="48" t="s">
        <v>265</v>
      </c>
      <c r="L977" s="3"/>
    </row>
    <row r="978" spans="1:12" ht="31.5">
      <c r="A978" s="131"/>
      <c r="B978" s="114"/>
      <c r="C978" s="75" t="s">
        <v>220</v>
      </c>
      <c r="D978" s="48">
        <f>D985+D992+D999+D1006+D1013</f>
        <v>0</v>
      </c>
      <c r="E978" s="48" t="s">
        <v>265</v>
      </c>
      <c r="F978" s="48" t="s">
        <v>265</v>
      </c>
      <c r="G978" s="48" t="s">
        <v>265</v>
      </c>
      <c r="H978" s="48">
        <f t="shared" si="150"/>
        <v>0</v>
      </c>
      <c r="I978" s="48">
        <v>0</v>
      </c>
      <c r="J978" s="48" t="s">
        <v>265</v>
      </c>
      <c r="K978" s="48" t="s">
        <v>265</v>
      </c>
      <c r="L978" s="3"/>
    </row>
    <row r="979" spans="1:12">
      <c r="A979" s="131" t="s">
        <v>94</v>
      </c>
      <c r="B979" s="114" t="s">
        <v>5</v>
      </c>
      <c r="C979" s="54" t="s">
        <v>3</v>
      </c>
      <c r="D979" s="48">
        <f>D980+D982+D984+D985</f>
        <v>831598.1</v>
      </c>
      <c r="E979" s="48" t="s">
        <v>265</v>
      </c>
      <c r="F979" s="48" t="s">
        <v>265</v>
      </c>
      <c r="G979" s="48" t="s">
        <v>265</v>
      </c>
      <c r="H979" s="48">
        <f>H980+H982+H984+H985</f>
        <v>175704.2</v>
      </c>
      <c r="I979" s="48">
        <f>H979/D979*100</f>
        <v>21.128499451838575</v>
      </c>
      <c r="J979" s="48" t="s">
        <v>265</v>
      </c>
      <c r="K979" s="48" t="s">
        <v>265</v>
      </c>
      <c r="L979" s="3"/>
    </row>
    <row r="980" spans="1:12">
      <c r="A980" s="131"/>
      <c r="B980" s="114"/>
      <c r="C980" s="75" t="s">
        <v>4</v>
      </c>
      <c r="D980" s="48">
        <v>831598.1</v>
      </c>
      <c r="E980" s="48">
        <v>833735.8</v>
      </c>
      <c r="F980" s="48">
        <v>830102.2</v>
      </c>
      <c r="G980" s="48">
        <v>175704.2</v>
      </c>
      <c r="H980" s="48">
        <v>175704.2</v>
      </c>
      <c r="I980" s="48">
        <f t="shared" si="148"/>
        <v>21.128499451838575</v>
      </c>
      <c r="J980" s="48">
        <f>G980/E980*100</f>
        <v>21.074325943542309</v>
      </c>
      <c r="K980" s="48">
        <f>G980/F980*100</f>
        <v>21.166574429028138</v>
      </c>
      <c r="L980" s="3"/>
    </row>
    <row r="981" spans="1:12" ht="31.5">
      <c r="A981" s="131"/>
      <c r="B981" s="114"/>
      <c r="C981" s="75" t="s">
        <v>201</v>
      </c>
      <c r="D981" s="48">
        <v>0</v>
      </c>
      <c r="E981" s="48">
        <v>0</v>
      </c>
      <c r="F981" s="48">
        <v>0</v>
      </c>
      <c r="G981" s="48">
        <v>0</v>
      </c>
      <c r="H981" s="48">
        <v>0</v>
      </c>
      <c r="I981" s="48">
        <v>0</v>
      </c>
      <c r="J981" s="48">
        <v>0</v>
      </c>
      <c r="K981" s="48">
        <v>0</v>
      </c>
      <c r="L981" s="3"/>
    </row>
    <row r="982" spans="1:12">
      <c r="A982" s="131"/>
      <c r="B982" s="114"/>
      <c r="C982" s="75" t="s">
        <v>9</v>
      </c>
      <c r="D982" s="48">
        <v>0</v>
      </c>
      <c r="E982" s="48">
        <v>0</v>
      </c>
      <c r="F982" s="48">
        <v>0</v>
      </c>
      <c r="G982" s="48">
        <v>0</v>
      </c>
      <c r="H982" s="48">
        <v>0</v>
      </c>
      <c r="I982" s="48">
        <v>0</v>
      </c>
      <c r="J982" s="48">
        <v>0</v>
      </c>
      <c r="K982" s="48">
        <v>0</v>
      </c>
      <c r="L982" s="3"/>
    </row>
    <row r="983" spans="1:12" ht="31.5">
      <c r="A983" s="131"/>
      <c r="B983" s="114"/>
      <c r="C983" s="75" t="s">
        <v>202</v>
      </c>
      <c r="D983" s="48">
        <v>0</v>
      </c>
      <c r="E983" s="48">
        <v>0</v>
      </c>
      <c r="F983" s="48">
        <v>0</v>
      </c>
      <c r="G983" s="48">
        <v>0</v>
      </c>
      <c r="H983" s="48">
        <v>0</v>
      </c>
      <c r="I983" s="48">
        <v>0</v>
      </c>
      <c r="J983" s="48">
        <v>0</v>
      </c>
      <c r="K983" s="48">
        <v>0</v>
      </c>
      <c r="L983" s="3"/>
    </row>
    <row r="984" spans="1:12">
      <c r="A984" s="131"/>
      <c r="B984" s="114"/>
      <c r="C984" s="75" t="s">
        <v>219</v>
      </c>
      <c r="D984" s="48">
        <v>0</v>
      </c>
      <c r="E984" s="48" t="s">
        <v>265</v>
      </c>
      <c r="F984" s="48" t="s">
        <v>265</v>
      </c>
      <c r="G984" s="48" t="s">
        <v>265</v>
      </c>
      <c r="H984" s="48">
        <v>0</v>
      </c>
      <c r="I984" s="48">
        <v>0</v>
      </c>
      <c r="J984" s="48" t="s">
        <v>265</v>
      </c>
      <c r="K984" s="48" t="s">
        <v>265</v>
      </c>
      <c r="L984" s="3"/>
    </row>
    <row r="985" spans="1:12" ht="80.25" customHeight="1">
      <c r="A985" s="131"/>
      <c r="B985" s="114"/>
      <c r="C985" s="75" t="s">
        <v>220</v>
      </c>
      <c r="D985" s="48">
        <v>0</v>
      </c>
      <c r="E985" s="48" t="s">
        <v>265</v>
      </c>
      <c r="F985" s="48" t="s">
        <v>265</v>
      </c>
      <c r="G985" s="48" t="s">
        <v>265</v>
      </c>
      <c r="H985" s="48">
        <v>0</v>
      </c>
      <c r="I985" s="48">
        <v>0</v>
      </c>
      <c r="J985" s="48" t="s">
        <v>265</v>
      </c>
      <c r="K985" s="48" t="s">
        <v>265</v>
      </c>
      <c r="L985" s="3"/>
    </row>
    <row r="986" spans="1:12">
      <c r="A986" s="131" t="s">
        <v>95</v>
      </c>
      <c r="B986" s="114" t="s">
        <v>195</v>
      </c>
      <c r="C986" s="54" t="s">
        <v>3</v>
      </c>
      <c r="D986" s="48">
        <f>D987+D989+D991+D992</f>
        <v>364876.5</v>
      </c>
      <c r="E986" s="48" t="s">
        <v>265</v>
      </c>
      <c r="F986" s="48" t="s">
        <v>265</v>
      </c>
      <c r="G986" s="48" t="s">
        <v>265</v>
      </c>
      <c r="H986" s="48">
        <f>H987+H989</f>
        <v>79071.3</v>
      </c>
      <c r="I986" s="48">
        <f t="shared" si="148"/>
        <v>21.670702278716224</v>
      </c>
      <c r="J986" s="48" t="s">
        <v>265</v>
      </c>
      <c r="K986" s="48" t="s">
        <v>265</v>
      </c>
      <c r="L986" s="3"/>
    </row>
    <row r="987" spans="1:12">
      <c r="A987" s="131"/>
      <c r="B987" s="114"/>
      <c r="C987" s="75" t="s">
        <v>4</v>
      </c>
      <c r="D987" s="48">
        <v>364876.5</v>
      </c>
      <c r="E987" s="48">
        <v>366539.2</v>
      </c>
      <c r="F987" s="48">
        <v>364914.9</v>
      </c>
      <c r="G987" s="48">
        <v>79071.3</v>
      </c>
      <c r="H987" s="48">
        <v>79071.3</v>
      </c>
      <c r="I987" s="48">
        <f t="shared" si="148"/>
        <v>21.670702278716224</v>
      </c>
      <c r="J987" s="48">
        <f>G987/E987*100</f>
        <v>21.572399350465108</v>
      </c>
      <c r="K987" s="48">
        <f>G987/F987*100</f>
        <v>21.668421870414171</v>
      </c>
      <c r="L987" s="3"/>
    </row>
    <row r="988" spans="1:12" ht="31.5">
      <c r="A988" s="131"/>
      <c r="B988" s="114"/>
      <c r="C988" s="75" t="s">
        <v>201</v>
      </c>
      <c r="D988" s="48">
        <v>0</v>
      </c>
      <c r="E988" s="48">
        <v>0</v>
      </c>
      <c r="F988" s="48">
        <v>0</v>
      </c>
      <c r="G988" s="48">
        <v>0</v>
      </c>
      <c r="H988" s="48">
        <v>0</v>
      </c>
      <c r="I988" s="48">
        <v>0</v>
      </c>
      <c r="J988" s="48">
        <v>0</v>
      </c>
      <c r="K988" s="48">
        <v>0</v>
      </c>
      <c r="L988" s="3"/>
    </row>
    <row r="989" spans="1:12">
      <c r="A989" s="131"/>
      <c r="B989" s="114"/>
      <c r="C989" s="75" t="s">
        <v>218</v>
      </c>
      <c r="D989" s="48">
        <v>0</v>
      </c>
      <c r="E989" s="48">
        <v>0</v>
      </c>
      <c r="F989" s="48">
        <v>0</v>
      </c>
      <c r="G989" s="48">
        <v>0</v>
      </c>
      <c r="H989" s="48">
        <v>0</v>
      </c>
      <c r="I989" s="48">
        <v>0</v>
      </c>
      <c r="J989" s="48">
        <v>0</v>
      </c>
      <c r="K989" s="48">
        <v>0</v>
      </c>
      <c r="L989" s="3"/>
    </row>
    <row r="990" spans="1:12" ht="31.5">
      <c r="A990" s="131"/>
      <c r="B990" s="114"/>
      <c r="C990" s="75" t="s">
        <v>202</v>
      </c>
      <c r="D990" s="48">
        <v>0</v>
      </c>
      <c r="E990" s="48">
        <v>0</v>
      </c>
      <c r="F990" s="48">
        <v>0</v>
      </c>
      <c r="G990" s="48">
        <v>0</v>
      </c>
      <c r="H990" s="48">
        <v>0</v>
      </c>
      <c r="I990" s="48">
        <v>0</v>
      </c>
      <c r="J990" s="48">
        <v>0</v>
      </c>
      <c r="K990" s="48">
        <v>0</v>
      </c>
      <c r="L990" s="3"/>
    </row>
    <row r="991" spans="1:12">
      <c r="A991" s="131"/>
      <c r="B991" s="114"/>
      <c r="C991" s="75" t="s">
        <v>219</v>
      </c>
      <c r="D991" s="48">
        <v>0</v>
      </c>
      <c r="E991" s="48" t="s">
        <v>265</v>
      </c>
      <c r="F991" s="48" t="s">
        <v>265</v>
      </c>
      <c r="G991" s="48" t="s">
        <v>265</v>
      </c>
      <c r="H991" s="48">
        <v>0</v>
      </c>
      <c r="I991" s="48">
        <v>0</v>
      </c>
      <c r="J991" s="48" t="s">
        <v>265</v>
      </c>
      <c r="K991" s="48" t="s">
        <v>265</v>
      </c>
      <c r="L991" s="3"/>
    </row>
    <row r="992" spans="1:12" ht="129.75" customHeight="1">
      <c r="A992" s="131"/>
      <c r="B992" s="114"/>
      <c r="C992" s="75" t="s">
        <v>220</v>
      </c>
      <c r="D992" s="48">
        <v>0</v>
      </c>
      <c r="E992" s="48" t="s">
        <v>265</v>
      </c>
      <c r="F992" s="48" t="s">
        <v>265</v>
      </c>
      <c r="G992" s="48" t="s">
        <v>265</v>
      </c>
      <c r="H992" s="48">
        <v>0</v>
      </c>
      <c r="I992" s="48">
        <v>0</v>
      </c>
      <c r="J992" s="48" t="s">
        <v>265</v>
      </c>
      <c r="K992" s="48" t="s">
        <v>265</v>
      </c>
      <c r="L992" s="3"/>
    </row>
    <row r="993" spans="1:12">
      <c r="A993" s="131" t="s">
        <v>96</v>
      </c>
      <c r="B993" s="114" t="s">
        <v>195</v>
      </c>
      <c r="C993" s="54" t="s">
        <v>3</v>
      </c>
      <c r="D993" s="48">
        <f>D994+D996+D998+D999</f>
        <v>57939.8</v>
      </c>
      <c r="E993" s="48" t="s">
        <v>265</v>
      </c>
      <c r="F993" s="48" t="s">
        <v>265</v>
      </c>
      <c r="G993" s="48" t="s">
        <v>265</v>
      </c>
      <c r="H993" s="48">
        <f>H994+H996</f>
        <v>11976.4</v>
      </c>
      <c r="I993" s="48">
        <f t="shared" si="148"/>
        <v>20.670419987642344</v>
      </c>
      <c r="J993" s="48" t="s">
        <v>265</v>
      </c>
      <c r="K993" s="48" t="s">
        <v>265</v>
      </c>
      <c r="L993" s="3"/>
    </row>
    <row r="994" spans="1:12">
      <c r="A994" s="131"/>
      <c r="B994" s="114"/>
      <c r="C994" s="75" t="s">
        <v>4</v>
      </c>
      <c r="D994" s="48">
        <v>57939.8</v>
      </c>
      <c r="E994" s="48">
        <v>58377.599999999999</v>
      </c>
      <c r="F994" s="48">
        <v>58236.5</v>
      </c>
      <c r="G994" s="48">
        <v>11976.4</v>
      </c>
      <c r="H994" s="48">
        <v>11976.4</v>
      </c>
      <c r="I994" s="48">
        <f t="shared" si="148"/>
        <v>20.670419987642344</v>
      </c>
      <c r="J994" s="48">
        <f>G994/E994*100</f>
        <v>20.51540316833854</v>
      </c>
      <c r="K994" s="48">
        <f>G994/F994*100</f>
        <v>20.565109510358624</v>
      </c>
      <c r="L994" s="3"/>
    </row>
    <row r="995" spans="1:12" ht="31.5">
      <c r="A995" s="131"/>
      <c r="B995" s="114"/>
      <c r="C995" s="75" t="s">
        <v>201</v>
      </c>
      <c r="D995" s="48">
        <v>0</v>
      </c>
      <c r="E995" s="48">
        <v>0</v>
      </c>
      <c r="F995" s="48">
        <v>0</v>
      </c>
      <c r="G995" s="48">
        <v>0</v>
      </c>
      <c r="H995" s="48">
        <v>0</v>
      </c>
      <c r="I995" s="48">
        <v>0</v>
      </c>
      <c r="J995" s="48">
        <v>0</v>
      </c>
      <c r="K995" s="48">
        <v>0</v>
      </c>
      <c r="L995" s="3"/>
    </row>
    <row r="996" spans="1:12">
      <c r="A996" s="131"/>
      <c r="B996" s="114"/>
      <c r="C996" s="75" t="s">
        <v>9</v>
      </c>
      <c r="D996" s="48">
        <v>0</v>
      </c>
      <c r="E996" s="48">
        <v>0</v>
      </c>
      <c r="F996" s="48">
        <v>0</v>
      </c>
      <c r="G996" s="48">
        <v>0</v>
      </c>
      <c r="H996" s="48">
        <v>0</v>
      </c>
      <c r="I996" s="48">
        <v>0</v>
      </c>
      <c r="J996" s="48">
        <v>0</v>
      </c>
      <c r="K996" s="48">
        <v>0</v>
      </c>
      <c r="L996" s="3"/>
    </row>
    <row r="997" spans="1:12" ht="31.5">
      <c r="A997" s="131"/>
      <c r="B997" s="114"/>
      <c r="C997" s="75" t="s">
        <v>202</v>
      </c>
      <c r="D997" s="48">
        <v>0</v>
      </c>
      <c r="E997" s="48">
        <v>0</v>
      </c>
      <c r="F997" s="48">
        <v>0</v>
      </c>
      <c r="G997" s="48">
        <v>0</v>
      </c>
      <c r="H997" s="48">
        <v>0</v>
      </c>
      <c r="I997" s="48">
        <v>0</v>
      </c>
      <c r="J997" s="48">
        <v>0</v>
      </c>
      <c r="K997" s="48">
        <v>0</v>
      </c>
      <c r="L997" s="3"/>
    </row>
    <row r="998" spans="1:12">
      <c r="A998" s="131"/>
      <c r="B998" s="114"/>
      <c r="C998" s="75" t="s">
        <v>219</v>
      </c>
      <c r="D998" s="48">
        <v>0</v>
      </c>
      <c r="E998" s="48" t="s">
        <v>265</v>
      </c>
      <c r="F998" s="48" t="s">
        <v>265</v>
      </c>
      <c r="G998" s="48" t="s">
        <v>265</v>
      </c>
      <c r="H998" s="48">
        <v>0</v>
      </c>
      <c r="I998" s="48">
        <v>0</v>
      </c>
      <c r="J998" s="48" t="s">
        <v>265</v>
      </c>
      <c r="K998" s="48" t="s">
        <v>265</v>
      </c>
      <c r="L998" s="3"/>
    </row>
    <row r="999" spans="1:12" ht="31.5">
      <c r="A999" s="131"/>
      <c r="B999" s="114"/>
      <c r="C999" s="75" t="s">
        <v>220</v>
      </c>
      <c r="D999" s="48">
        <v>0</v>
      </c>
      <c r="E999" s="48" t="s">
        <v>265</v>
      </c>
      <c r="F999" s="48" t="s">
        <v>265</v>
      </c>
      <c r="G999" s="48" t="s">
        <v>265</v>
      </c>
      <c r="H999" s="48">
        <v>0</v>
      </c>
      <c r="I999" s="48">
        <v>0</v>
      </c>
      <c r="J999" s="48" t="s">
        <v>265</v>
      </c>
      <c r="K999" s="48" t="s">
        <v>265</v>
      </c>
      <c r="L999" s="3"/>
    </row>
    <row r="1000" spans="1:12">
      <c r="A1000" s="131" t="s">
        <v>97</v>
      </c>
      <c r="B1000" s="114" t="s">
        <v>195</v>
      </c>
      <c r="C1000" s="54" t="s">
        <v>3</v>
      </c>
      <c r="D1000" s="48">
        <f>D1001+D1003+D1005+D1006</f>
        <v>22033.599999999999</v>
      </c>
      <c r="E1000" s="48" t="s">
        <v>265</v>
      </c>
      <c r="F1000" s="48" t="s">
        <v>265</v>
      </c>
      <c r="G1000" s="48" t="s">
        <v>265</v>
      </c>
      <c r="H1000" s="48">
        <f>H1001+H1003</f>
        <v>4588.5</v>
      </c>
      <c r="I1000" s="48">
        <f t="shared" si="148"/>
        <v>20.825012707864353</v>
      </c>
      <c r="J1000" s="48" t="s">
        <v>265</v>
      </c>
      <c r="K1000" s="48" t="s">
        <v>265</v>
      </c>
      <c r="L1000" s="3"/>
    </row>
    <row r="1001" spans="1:12">
      <c r="A1001" s="131"/>
      <c r="B1001" s="114"/>
      <c r="C1001" s="75" t="s">
        <v>4</v>
      </c>
      <c r="D1001" s="48">
        <v>22033.599999999999</v>
      </c>
      <c r="E1001" s="48">
        <v>22033.599999999999</v>
      </c>
      <c r="F1001" s="48">
        <v>22022.799999999999</v>
      </c>
      <c r="G1001" s="48">
        <v>4588.5</v>
      </c>
      <c r="H1001" s="48">
        <v>4588.5</v>
      </c>
      <c r="I1001" s="48">
        <f t="shared" si="148"/>
        <v>20.825012707864353</v>
      </c>
      <c r="J1001" s="48">
        <f>G1001/E1001*100</f>
        <v>20.825012707864353</v>
      </c>
      <c r="K1001" s="48">
        <f>G1001/F1001*100</f>
        <v>20.835225311949436</v>
      </c>
      <c r="L1001" s="3"/>
    </row>
    <row r="1002" spans="1:12" ht="31.5">
      <c r="A1002" s="131"/>
      <c r="B1002" s="114"/>
      <c r="C1002" s="75" t="s">
        <v>201</v>
      </c>
      <c r="D1002" s="48">
        <v>0</v>
      </c>
      <c r="E1002" s="48">
        <v>0</v>
      </c>
      <c r="F1002" s="48">
        <v>0</v>
      </c>
      <c r="G1002" s="48">
        <v>0</v>
      </c>
      <c r="H1002" s="48">
        <v>0</v>
      </c>
      <c r="I1002" s="48">
        <v>0</v>
      </c>
      <c r="J1002" s="48">
        <v>0</v>
      </c>
      <c r="K1002" s="48">
        <v>0</v>
      </c>
      <c r="L1002" s="3"/>
    </row>
    <row r="1003" spans="1:12">
      <c r="A1003" s="131"/>
      <c r="B1003" s="114"/>
      <c r="C1003" s="75" t="s">
        <v>9</v>
      </c>
      <c r="D1003" s="48">
        <v>0</v>
      </c>
      <c r="E1003" s="48">
        <v>0</v>
      </c>
      <c r="F1003" s="48">
        <v>0</v>
      </c>
      <c r="G1003" s="48">
        <v>0</v>
      </c>
      <c r="H1003" s="48">
        <v>0</v>
      </c>
      <c r="I1003" s="48">
        <v>0</v>
      </c>
      <c r="J1003" s="48">
        <v>0</v>
      </c>
      <c r="K1003" s="48">
        <v>0</v>
      </c>
      <c r="L1003" s="3"/>
    </row>
    <row r="1004" spans="1:12" ht="31.5">
      <c r="A1004" s="131"/>
      <c r="B1004" s="114"/>
      <c r="C1004" s="75" t="s">
        <v>202</v>
      </c>
      <c r="D1004" s="48">
        <v>0</v>
      </c>
      <c r="E1004" s="48">
        <v>0</v>
      </c>
      <c r="F1004" s="48">
        <v>0</v>
      </c>
      <c r="G1004" s="48">
        <v>0</v>
      </c>
      <c r="H1004" s="48">
        <v>0</v>
      </c>
      <c r="I1004" s="48">
        <v>0</v>
      </c>
      <c r="J1004" s="48">
        <v>0</v>
      </c>
      <c r="K1004" s="48">
        <v>0</v>
      </c>
      <c r="L1004" s="3"/>
    </row>
    <row r="1005" spans="1:12">
      <c r="A1005" s="131"/>
      <c r="B1005" s="114"/>
      <c r="C1005" s="75" t="s">
        <v>219</v>
      </c>
      <c r="D1005" s="48">
        <v>0</v>
      </c>
      <c r="E1005" s="48" t="s">
        <v>265</v>
      </c>
      <c r="F1005" s="48" t="s">
        <v>265</v>
      </c>
      <c r="G1005" s="48" t="s">
        <v>265</v>
      </c>
      <c r="H1005" s="48">
        <v>0</v>
      </c>
      <c r="I1005" s="48">
        <v>0</v>
      </c>
      <c r="J1005" s="48" t="s">
        <v>265</v>
      </c>
      <c r="K1005" s="48" t="s">
        <v>265</v>
      </c>
      <c r="L1005" s="3"/>
    </row>
    <row r="1006" spans="1:12" ht="31.5">
      <c r="A1006" s="131"/>
      <c r="B1006" s="114"/>
      <c r="C1006" s="75" t="s">
        <v>220</v>
      </c>
      <c r="D1006" s="48">
        <v>0</v>
      </c>
      <c r="E1006" s="48" t="s">
        <v>265</v>
      </c>
      <c r="F1006" s="48" t="s">
        <v>265</v>
      </c>
      <c r="G1006" s="48" t="s">
        <v>265</v>
      </c>
      <c r="H1006" s="48">
        <v>0</v>
      </c>
      <c r="I1006" s="48">
        <v>0</v>
      </c>
      <c r="J1006" s="48" t="s">
        <v>265</v>
      </c>
      <c r="K1006" s="48" t="s">
        <v>265</v>
      </c>
      <c r="L1006" s="3"/>
    </row>
    <row r="1007" spans="1:12">
      <c r="A1007" s="131" t="s">
        <v>98</v>
      </c>
      <c r="B1007" s="114" t="s">
        <v>195</v>
      </c>
      <c r="C1007" s="54" t="s">
        <v>3</v>
      </c>
      <c r="D1007" s="48">
        <f>D1008+D1010+D1012+D1013</f>
        <v>18615.7</v>
      </c>
      <c r="E1007" s="48" t="s">
        <v>265</v>
      </c>
      <c r="F1007" s="48" t="s">
        <v>265</v>
      </c>
      <c r="G1007" s="48" t="s">
        <v>265</v>
      </c>
      <c r="H1007" s="48">
        <f>H1008+H1010</f>
        <v>4653.8999999999996</v>
      </c>
      <c r="I1007" s="48">
        <f t="shared" si="148"/>
        <v>24.999865704754587</v>
      </c>
      <c r="J1007" s="48" t="s">
        <v>265</v>
      </c>
      <c r="K1007" s="48" t="s">
        <v>265</v>
      </c>
      <c r="L1007" s="3"/>
    </row>
    <row r="1008" spans="1:12">
      <c r="A1008" s="131"/>
      <c r="B1008" s="114"/>
      <c r="C1008" s="75" t="s">
        <v>4</v>
      </c>
      <c r="D1008" s="48">
        <v>18615.7</v>
      </c>
      <c r="E1008" s="48">
        <v>18615.7</v>
      </c>
      <c r="F1008" s="48">
        <v>18615.7</v>
      </c>
      <c r="G1008" s="48">
        <v>4653.8999999999996</v>
      </c>
      <c r="H1008" s="48">
        <v>4653.8999999999996</v>
      </c>
      <c r="I1008" s="48">
        <f t="shared" si="148"/>
        <v>24.999865704754587</v>
      </c>
      <c r="J1008" s="48">
        <f>G1008/E1008*100</f>
        <v>24.999865704754587</v>
      </c>
      <c r="K1008" s="48">
        <f>G1008/F1008*100</f>
        <v>24.999865704754587</v>
      </c>
      <c r="L1008" s="3"/>
    </row>
    <row r="1009" spans="1:12" ht="31.5">
      <c r="A1009" s="131"/>
      <c r="B1009" s="114"/>
      <c r="C1009" s="75" t="s">
        <v>201</v>
      </c>
      <c r="D1009" s="48">
        <v>0</v>
      </c>
      <c r="E1009" s="48">
        <v>0</v>
      </c>
      <c r="F1009" s="48">
        <v>0</v>
      </c>
      <c r="G1009" s="48">
        <v>0</v>
      </c>
      <c r="H1009" s="48">
        <v>0</v>
      </c>
      <c r="I1009" s="48">
        <v>0</v>
      </c>
      <c r="J1009" s="48">
        <v>0</v>
      </c>
      <c r="K1009" s="48">
        <v>0</v>
      </c>
      <c r="L1009" s="3"/>
    </row>
    <row r="1010" spans="1:12">
      <c r="A1010" s="131"/>
      <c r="B1010" s="114"/>
      <c r="C1010" s="75" t="s">
        <v>218</v>
      </c>
      <c r="D1010" s="48">
        <v>0</v>
      </c>
      <c r="E1010" s="48">
        <v>0</v>
      </c>
      <c r="F1010" s="48">
        <v>0</v>
      </c>
      <c r="G1010" s="48">
        <v>0</v>
      </c>
      <c r="H1010" s="48">
        <v>0</v>
      </c>
      <c r="I1010" s="48">
        <v>0</v>
      </c>
      <c r="J1010" s="48">
        <v>0</v>
      </c>
      <c r="K1010" s="48">
        <v>0</v>
      </c>
      <c r="L1010" s="3"/>
    </row>
    <row r="1011" spans="1:12" ht="31.5">
      <c r="A1011" s="131"/>
      <c r="B1011" s="114"/>
      <c r="C1011" s="75" t="s">
        <v>202</v>
      </c>
      <c r="D1011" s="48">
        <v>0</v>
      </c>
      <c r="E1011" s="48">
        <v>0</v>
      </c>
      <c r="F1011" s="48">
        <v>0</v>
      </c>
      <c r="G1011" s="48">
        <v>0</v>
      </c>
      <c r="H1011" s="48">
        <v>0</v>
      </c>
      <c r="I1011" s="48">
        <v>0</v>
      </c>
      <c r="J1011" s="48">
        <v>0</v>
      </c>
      <c r="K1011" s="48">
        <v>0</v>
      </c>
      <c r="L1011" s="3"/>
    </row>
    <row r="1012" spans="1:12">
      <c r="A1012" s="131"/>
      <c r="B1012" s="114"/>
      <c r="C1012" s="75" t="s">
        <v>219</v>
      </c>
      <c r="D1012" s="48">
        <v>0</v>
      </c>
      <c r="E1012" s="48" t="s">
        <v>265</v>
      </c>
      <c r="F1012" s="48" t="s">
        <v>265</v>
      </c>
      <c r="G1012" s="48" t="s">
        <v>265</v>
      </c>
      <c r="H1012" s="48">
        <v>0</v>
      </c>
      <c r="I1012" s="48">
        <v>0</v>
      </c>
      <c r="J1012" s="48" t="s">
        <v>265</v>
      </c>
      <c r="K1012" s="48" t="s">
        <v>265</v>
      </c>
      <c r="L1012" s="3"/>
    </row>
    <row r="1013" spans="1:12" ht="31.5">
      <c r="A1013" s="131"/>
      <c r="B1013" s="114"/>
      <c r="C1013" s="75" t="s">
        <v>220</v>
      </c>
      <c r="D1013" s="48">
        <v>0</v>
      </c>
      <c r="E1013" s="48" t="s">
        <v>265</v>
      </c>
      <c r="F1013" s="48" t="s">
        <v>265</v>
      </c>
      <c r="G1013" s="48" t="s">
        <v>265</v>
      </c>
      <c r="H1013" s="48">
        <v>0</v>
      </c>
      <c r="I1013" s="48">
        <v>0</v>
      </c>
      <c r="J1013" s="48" t="s">
        <v>265</v>
      </c>
      <c r="K1013" s="48" t="s">
        <v>265</v>
      </c>
      <c r="L1013" s="3"/>
    </row>
    <row r="1014" spans="1:12">
      <c r="A1014" s="131" t="s">
        <v>276</v>
      </c>
      <c r="B1014" s="114" t="s">
        <v>195</v>
      </c>
      <c r="C1014" s="54" t="s">
        <v>3</v>
      </c>
      <c r="D1014" s="48">
        <f>D1015+D1017+D1019+D1020</f>
        <v>59561.7</v>
      </c>
      <c r="E1014" s="48" t="s">
        <v>265</v>
      </c>
      <c r="F1014" s="48" t="s">
        <v>265</v>
      </c>
      <c r="G1014" s="48" t="s">
        <v>265</v>
      </c>
      <c r="H1014" s="48">
        <f>H1015+H1017</f>
        <v>11762.5</v>
      </c>
      <c r="I1014" s="48">
        <v>0</v>
      </c>
      <c r="J1014" s="48" t="s">
        <v>265</v>
      </c>
      <c r="K1014" s="48" t="s">
        <v>265</v>
      </c>
      <c r="L1014" s="3"/>
    </row>
    <row r="1015" spans="1:12">
      <c r="A1015" s="131"/>
      <c r="B1015" s="114"/>
      <c r="C1015" s="75" t="s">
        <v>4</v>
      </c>
      <c r="D1015" s="48">
        <v>59561.7</v>
      </c>
      <c r="E1015" s="48">
        <v>59855.1</v>
      </c>
      <c r="F1015" s="48">
        <v>59334.2</v>
      </c>
      <c r="G1015" s="48">
        <v>11762.5</v>
      </c>
      <c r="H1015" s="48">
        <v>11762.5</v>
      </c>
      <c r="I1015" s="48">
        <v>0</v>
      </c>
      <c r="J1015" s="48">
        <v>0</v>
      </c>
      <c r="K1015" s="48">
        <v>0</v>
      </c>
      <c r="L1015" s="3"/>
    </row>
    <row r="1016" spans="1:12" ht="31.5">
      <c r="A1016" s="131"/>
      <c r="B1016" s="114"/>
      <c r="C1016" s="75" t="s">
        <v>201</v>
      </c>
      <c r="D1016" s="48">
        <v>0</v>
      </c>
      <c r="E1016" s="48">
        <v>0</v>
      </c>
      <c r="F1016" s="48">
        <v>0</v>
      </c>
      <c r="G1016" s="48">
        <v>0</v>
      </c>
      <c r="H1016" s="48">
        <v>0</v>
      </c>
      <c r="I1016" s="48">
        <v>0</v>
      </c>
      <c r="J1016" s="48">
        <v>0</v>
      </c>
      <c r="K1016" s="48">
        <v>0</v>
      </c>
      <c r="L1016" s="3"/>
    </row>
    <row r="1017" spans="1:12">
      <c r="A1017" s="131"/>
      <c r="B1017" s="114"/>
      <c r="C1017" s="75" t="s">
        <v>218</v>
      </c>
      <c r="D1017" s="48">
        <v>0</v>
      </c>
      <c r="E1017" s="48">
        <v>0</v>
      </c>
      <c r="F1017" s="48">
        <v>0</v>
      </c>
      <c r="G1017" s="48">
        <v>0</v>
      </c>
      <c r="H1017" s="48">
        <v>0</v>
      </c>
      <c r="I1017" s="48">
        <v>0</v>
      </c>
      <c r="J1017" s="48">
        <v>0</v>
      </c>
      <c r="K1017" s="48">
        <v>0</v>
      </c>
      <c r="L1017" s="3"/>
    </row>
    <row r="1018" spans="1:12" ht="31.5">
      <c r="A1018" s="131"/>
      <c r="B1018" s="114"/>
      <c r="C1018" s="75" t="s">
        <v>202</v>
      </c>
      <c r="D1018" s="48">
        <v>0</v>
      </c>
      <c r="E1018" s="48">
        <v>0</v>
      </c>
      <c r="F1018" s="48">
        <v>0</v>
      </c>
      <c r="G1018" s="48">
        <v>0</v>
      </c>
      <c r="H1018" s="48">
        <v>0</v>
      </c>
      <c r="I1018" s="48">
        <v>0</v>
      </c>
      <c r="J1018" s="48">
        <v>0</v>
      </c>
      <c r="K1018" s="48">
        <v>0</v>
      </c>
      <c r="L1018" s="3"/>
    </row>
    <row r="1019" spans="1:12">
      <c r="A1019" s="131"/>
      <c r="B1019" s="114"/>
      <c r="C1019" s="75" t="s">
        <v>219</v>
      </c>
      <c r="D1019" s="48">
        <v>0</v>
      </c>
      <c r="E1019" s="48" t="s">
        <v>265</v>
      </c>
      <c r="F1019" s="48" t="s">
        <v>265</v>
      </c>
      <c r="G1019" s="48" t="s">
        <v>265</v>
      </c>
      <c r="H1019" s="48">
        <v>0</v>
      </c>
      <c r="I1019" s="48">
        <v>0</v>
      </c>
      <c r="J1019" s="48" t="s">
        <v>265</v>
      </c>
      <c r="K1019" s="48" t="s">
        <v>265</v>
      </c>
      <c r="L1019" s="3"/>
    </row>
    <row r="1020" spans="1:12" ht="31.5">
      <c r="A1020" s="131"/>
      <c r="B1020" s="114"/>
      <c r="C1020" s="75" t="s">
        <v>220</v>
      </c>
      <c r="D1020" s="48">
        <v>0</v>
      </c>
      <c r="E1020" s="48" t="s">
        <v>265</v>
      </c>
      <c r="F1020" s="48" t="s">
        <v>265</v>
      </c>
      <c r="G1020" s="48" t="s">
        <v>265</v>
      </c>
      <c r="H1020" s="48">
        <v>0</v>
      </c>
      <c r="I1020" s="48">
        <v>0</v>
      </c>
      <c r="J1020" s="48" t="s">
        <v>265</v>
      </c>
      <c r="K1020" s="48" t="s">
        <v>265</v>
      </c>
      <c r="L1020" s="3"/>
    </row>
    <row r="1021" spans="1:12" hidden="1">
      <c r="A1021" s="131" t="s">
        <v>281</v>
      </c>
      <c r="B1021" s="114" t="s">
        <v>195</v>
      </c>
      <c r="C1021" s="54" t="s">
        <v>3</v>
      </c>
      <c r="D1021" s="48">
        <f>D1022+D1024+D1026+D1027</f>
        <v>0</v>
      </c>
      <c r="E1021" s="48" t="s">
        <v>265</v>
      </c>
      <c r="F1021" s="48" t="s">
        <v>265</v>
      </c>
      <c r="G1021" s="48" t="s">
        <v>265</v>
      </c>
      <c r="H1021" s="48">
        <f>H1022+H1024</f>
        <v>0</v>
      </c>
      <c r="I1021" s="48">
        <v>0</v>
      </c>
      <c r="J1021" s="48" t="s">
        <v>265</v>
      </c>
      <c r="K1021" s="48" t="s">
        <v>265</v>
      </c>
      <c r="L1021" s="3"/>
    </row>
    <row r="1022" spans="1:12" hidden="1">
      <c r="A1022" s="131"/>
      <c r="B1022" s="114"/>
      <c r="C1022" s="75" t="s">
        <v>4</v>
      </c>
      <c r="D1022" s="48">
        <v>0</v>
      </c>
      <c r="E1022" s="48">
        <v>0</v>
      </c>
      <c r="F1022" s="48">
        <v>0</v>
      </c>
      <c r="G1022" s="48">
        <v>0</v>
      </c>
      <c r="H1022" s="48">
        <v>0</v>
      </c>
      <c r="I1022" s="48">
        <v>0</v>
      </c>
      <c r="J1022" s="48">
        <v>0</v>
      </c>
      <c r="K1022" s="48">
        <v>0</v>
      </c>
      <c r="L1022" s="3"/>
    </row>
    <row r="1023" spans="1:12" ht="31.5" hidden="1">
      <c r="A1023" s="131"/>
      <c r="B1023" s="114"/>
      <c r="C1023" s="75" t="s">
        <v>201</v>
      </c>
      <c r="D1023" s="48">
        <v>0</v>
      </c>
      <c r="E1023" s="48">
        <v>0</v>
      </c>
      <c r="F1023" s="48">
        <v>0</v>
      </c>
      <c r="G1023" s="48">
        <v>0</v>
      </c>
      <c r="H1023" s="48">
        <v>0</v>
      </c>
      <c r="I1023" s="48">
        <v>0</v>
      </c>
      <c r="J1023" s="48">
        <v>0</v>
      </c>
      <c r="K1023" s="48">
        <v>0</v>
      </c>
      <c r="L1023" s="3"/>
    </row>
    <row r="1024" spans="1:12" hidden="1">
      <c r="A1024" s="131"/>
      <c r="B1024" s="114"/>
      <c r="C1024" s="75" t="s">
        <v>218</v>
      </c>
      <c r="D1024" s="48">
        <v>0</v>
      </c>
      <c r="E1024" s="48">
        <v>0</v>
      </c>
      <c r="F1024" s="48">
        <v>0</v>
      </c>
      <c r="G1024" s="48">
        <v>0</v>
      </c>
      <c r="H1024" s="48">
        <v>0</v>
      </c>
      <c r="I1024" s="48">
        <v>0</v>
      </c>
      <c r="J1024" s="48">
        <v>0</v>
      </c>
      <c r="K1024" s="48">
        <v>0</v>
      </c>
      <c r="L1024" s="3"/>
    </row>
    <row r="1025" spans="1:14" ht="31.5" hidden="1">
      <c r="A1025" s="131"/>
      <c r="B1025" s="114"/>
      <c r="C1025" s="75" t="s">
        <v>202</v>
      </c>
      <c r="D1025" s="48">
        <v>0</v>
      </c>
      <c r="E1025" s="48">
        <v>0</v>
      </c>
      <c r="F1025" s="48">
        <v>0</v>
      </c>
      <c r="G1025" s="48">
        <v>0</v>
      </c>
      <c r="H1025" s="48">
        <v>0</v>
      </c>
      <c r="I1025" s="48">
        <v>0</v>
      </c>
      <c r="J1025" s="48">
        <v>0</v>
      </c>
      <c r="K1025" s="48">
        <v>0</v>
      </c>
      <c r="L1025" s="3"/>
    </row>
    <row r="1026" spans="1:14" hidden="1">
      <c r="A1026" s="131"/>
      <c r="B1026" s="114"/>
      <c r="C1026" s="75" t="s">
        <v>219</v>
      </c>
      <c r="D1026" s="48">
        <v>0</v>
      </c>
      <c r="E1026" s="48" t="s">
        <v>265</v>
      </c>
      <c r="F1026" s="48" t="s">
        <v>265</v>
      </c>
      <c r="G1026" s="48" t="s">
        <v>265</v>
      </c>
      <c r="H1026" s="48">
        <v>0</v>
      </c>
      <c r="I1026" s="48">
        <v>0</v>
      </c>
      <c r="J1026" s="48" t="s">
        <v>265</v>
      </c>
      <c r="K1026" s="48" t="s">
        <v>265</v>
      </c>
      <c r="L1026" s="3"/>
    </row>
    <row r="1027" spans="1:14" ht="31.5" hidden="1">
      <c r="A1027" s="131"/>
      <c r="B1027" s="114"/>
      <c r="C1027" s="75" t="s">
        <v>220</v>
      </c>
      <c r="D1027" s="48">
        <v>0</v>
      </c>
      <c r="E1027" s="48" t="s">
        <v>265</v>
      </c>
      <c r="F1027" s="48" t="s">
        <v>265</v>
      </c>
      <c r="G1027" s="48" t="s">
        <v>265</v>
      </c>
      <c r="H1027" s="48">
        <v>0</v>
      </c>
      <c r="I1027" s="48">
        <v>0</v>
      </c>
      <c r="J1027" s="48" t="s">
        <v>265</v>
      </c>
      <c r="K1027" s="48" t="s">
        <v>265</v>
      </c>
      <c r="L1027" s="3"/>
    </row>
    <row r="1028" spans="1:14" hidden="1">
      <c r="A1028" s="131" t="s">
        <v>282</v>
      </c>
      <c r="B1028" s="114" t="s">
        <v>195</v>
      </c>
      <c r="C1028" s="54" t="s">
        <v>3</v>
      </c>
      <c r="D1028" s="48">
        <f>D1029+D1031+D1033+D1034</f>
        <v>0</v>
      </c>
      <c r="E1028" s="48" t="s">
        <v>265</v>
      </c>
      <c r="F1028" s="48" t="s">
        <v>265</v>
      </c>
      <c r="G1028" s="48" t="s">
        <v>265</v>
      </c>
      <c r="H1028" s="48">
        <f>H1029+H1031</f>
        <v>0</v>
      </c>
      <c r="I1028" s="48">
        <v>0</v>
      </c>
      <c r="J1028" s="48" t="s">
        <v>265</v>
      </c>
      <c r="K1028" s="48" t="s">
        <v>265</v>
      </c>
      <c r="L1028" s="3"/>
    </row>
    <row r="1029" spans="1:14" hidden="1">
      <c r="A1029" s="131"/>
      <c r="B1029" s="114"/>
      <c r="C1029" s="75" t="s">
        <v>4</v>
      </c>
      <c r="D1029" s="48">
        <v>0</v>
      </c>
      <c r="E1029" s="48">
        <v>0</v>
      </c>
      <c r="F1029" s="48">
        <v>0</v>
      </c>
      <c r="G1029" s="48">
        <v>0</v>
      </c>
      <c r="H1029" s="48">
        <v>0</v>
      </c>
      <c r="I1029" s="48">
        <v>0</v>
      </c>
      <c r="J1029" s="48">
        <v>0</v>
      </c>
      <c r="K1029" s="48">
        <v>0</v>
      </c>
      <c r="L1029" s="3"/>
    </row>
    <row r="1030" spans="1:14" ht="31.5" hidden="1">
      <c r="A1030" s="131"/>
      <c r="B1030" s="114"/>
      <c r="C1030" s="75" t="s">
        <v>201</v>
      </c>
      <c r="D1030" s="48">
        <v>0</v>
      </c>
      <c r="E1030" s="48">
        <v>0</v>
      </c>
      <c r="F1030" s="48">
        <v>0</v>
      </c>
      <c r="G1030" s="48">
        <v>0</v>
      </c>
      <c r="H1030" s="48">
        <v>0</v>
      </c>
      <c r="I1030" s="48">
        <v>0</v>
      </c>
      <c r="J1030" s="48">
        <v>0</v>
      </c>
      <c r="K1030" s="48">
        <v>0</v>
      </c>
      <c r="L1030" s="3"/>
    </row>
    <row r="1031" spans="1:14" hidden="1">
      <c r="A1031" s="131"/>
      <c r="B1031" s="114"/>
      <c r="C1031" s="75" t="s">
        <v>218</v>
      </c>
      <c r="D1031" s="48">
        <v>0</v>
      </c>
      <c r="E1031" s="48">
        <v>0</v>
      </c>
      <c r="F1031" s="48">
        <v>0</v>
      </c>
      <c r="G1031" s="48">
        <v>0</v>
      </c>
      <c r="H1031" s="48">
        <v>0</v>
      </c>
      <c r="I1031" s="48">
        <v>0</v>
      </c>
      <c r="J1031" s="48">
        <v>0</v>
      </c>
      <c r="K1031" s="48">
        <v>0</v>
      </c>
      <c r="L1031" s="3"/>
    </row>
    <row r="1032" spans="1:14" ht="31.5" hidden="1">
      <c r="A1032" s="131"/>
      <c r="B1032" s="114"/>
      <c r="C1032" s="75" t="s">
        <v>202</v>
      </c>
      <c r="D1032" s="48">
        <v>0</v>
      </c>
      <c r="E1032" s="48">
        <v>0</v>
      </c>
      <c r="F1032" s="48">
        <v>0</v>
      </c>
      <c r="G1032" s="48">
        <v>0</v>
      </c>
      <c r="H1032" s="48">
        <v>0</v>
      </c>
      <c r="I1032" s="48">
        <v>0</v>
      </c>
      <c r="J1032" s="48">
        <v>0</v>
      </c>
      <c r="K1032" s="48">
        <v>0</v>
      </c>
      <c r="L1032" s="3"/>
    </row>
    <row r="1033" spans="1:14" hidden="1">
      <c r="A1033" s="131"/>
      <c r="B1033" s="114"/>
      <c r="C1033" s="75" t="s">
        <v>219</v>
      </c>
      <c r="D1033" s="48">
        <v>0</v>
      </c>
      <c r="E1033" s="48" t="s">
        <v>265</v>
      </c>
      <c r="F1033" s="48" t="s">
        <v>265</v>
      </c>
      <c r="G1033" s="48" t="s">
        <v>265</v>
      </c>
      <c r="H1033" s="48">
        <v>0</v>
      </c>
      <c r="I1033" s="48">
        <v>0</v>
      </c>
      <c r="J1033" s="48" t="s">
        <v>265</v>
      </c>
      <c r="K1033" s="48" t="s">
        <v>265</v>
      </c>
      <c r="L1033" s="3"/>
    </row>
    <row r="1034" spans="1:14" ht="31.5" hidden="1">
      <c r="A1034" s="131"/>
      <c r="B1034" s="114"/>
      <c r="C1034" s="75" t="s">
        <v>220</v>
      </c>
      <c r="D1034" s="48">
        <v>0</v>
      </c>
      <c r="E1034" s="48" t="s">
        <v>265</v>
      </c>
      <c r="F1034" s="48" t="s">
        <v>265</v>
      </c>
      <c r="G1034" s="48" t="s">
        <v>265</v>
      </c>
      <c r="H1034" s="48">
        <v>0</v>
      </c>
      <c r="I1034" s="48">
        <v>0</v>
      </c>
      <c r="J1034" s="48" t="s">
        <v>265</v>
      </c>
      <c r="K1034" s="48" t="s">
        <v>265</v>
      </c>
      <c r="L1034" s="3"/>
    </row>
    <row r="1035" spans="1:14">
      <c r="A1035" s="134" t="s">
        <v>120</v>
      </c>
      <c r="B1035" s="114" t="s">
        <v>195</v>
      </c>
      <c r="C1035" s="54" t="s">
        <v>3</v>
      </c>
      <c r="D1035" s="48">
        <f>D1036+D1038+D1040+D1041</f>
        <v>145701.5</v>
      </c>
      <c r="E1035" s="48" t="s">
        <v>265</v>
      </c>
      <c r="F1035" s="48" t="s">
        <v>265</v>
      </c>
      <c r="G1035" s="48" t="s">
        <v>265</v>
      </c>
      <c r="H1035" s="48">
        <f>H1036+H1038+H1040+H1041</f>
        <v>25080.3</v>
      </c>
      <c r="I1035" s="48">
        <f>H1035/D1035*100</f>
        <v>17.213480986812076</v>
      </c>
      <c r="J1035" s="48" t="s">
        <v>265</v>
      </c>
      <c r="K1035" s="48" t="s">
        <v>265</v>
      </c>
      <c r="L1035" s="3"/>
    </row>
    <row r="1036" spans="1:14">
      <c r="A1036" s="134"/>
      <c r="B1036" s="114"/>
      <c r="C1036" s="75" t="s">
        <v>4</v>
      </c>
      <c r="D1036" s="48">
        <f>D1043+D1050</f>
        <v>145035.1</v>
      </c>
      <c r="E1036" s="48">
        <f t="shared" ref="E1036:F1036" si="151">E1043+E1050</f>
        <v>145035.1</v>
      </c>
      <c r="F1036" s="48">
        <f t="shared" si="151"/>
        <v>143970.5</v>
      </c>
      <c r="G1036" s="48">
        <f t="shared" ref="D1036:H1041" si="152">G1043+G1050</f>
        <v>24964.799999999999</v>
      </c>
      <c r="H1036" s="48">
        <f t="shared" si="152"/>
        <v>24964.799999999999</v>
      </c>
      <c r="I1036" s="48">
        <f>H1036/D1036*100</f>
        <v>17.212936730488</v>
      </c>
      <c r="J1036" s="48">
        <f>G1036/E1036*100</f>
        <v>17.212936730488</v>
      </c>
      <c r="K1036" s="48">
        <f>G1036/F1036*100</f>
        <v>17.34021900319857</v>
      </c>
      <c r="L1036" s="3"/>
      <c r="M1036" s="23"/>
      <c r="N1036" s="23"/>
    </row>
    <row r="1037" spans="1:14" ht="31.5">
      <c r="A1037" s="134"/>
      <c r="B1037" s="114"/>
      <c r="C1037" s="75" t="s">
        <v>201</v>
      </c>
      <c r="D1037" s="48">
        <f>D1044+D1051</f>
        <v>82.4</v>
      </c>
      <c r="E1037" s="48">
        <f t="shared" ref="E1037:F1037" si="153">E1044+E1051</f>
        <v>82.4</v>
      </c>
      <c r="F1037" s="48">
        <f t="shared" si="153"/>
        <v>82.4</v>
      </c>
      <c r="G1037" s="48">
        <f t="shared" ref="G1037:H1037" si="154">G1044+G1051</f>
        <v>14.3</v>
      </c>
      <c r="H1037" s="48">
        <f t="shared" si="154"/>
        <v>14.3</v>
      </c>
      <c r="I1037" s="48">
        <f t="shared" si="148"/>
        <v>17.354368932038835</v>
      </c>
      <c r="J1037" s="48">
        <f>G1037/E1037*100</f>
        <v>17.354368932038835</v>
      </c>
      <c r="K1037" s="48">
        <f>G1037/F1037*100</f>
        <v>17.354368932038835</v>
      </c>
      <c r="L1037" s="3"/>
      <c r="M1037" s="22"/>
    </row>
    <row r="1038" spans="1:14">
      <c r="A1038" s="134"/>
      <c r="B1038" s="114"/>
      <c r="C1038" s="75" t="s">
        <v>9</v>
      </c>
      <c r="D1038" s="48">
        <f t="shared" si="152"/>
        <v>666.4</v>
      </c>
      <c r="E1038" s="48">
        <f t="shared" si="152"/>
        <v>666.4</v>
      </c>
      <c r="F1038" s="48">
        <f t="shared" si="152"/>
        <v>666.4</v>
      </c>
      <c r="G1038" s="48">
        <f t="shared" si="152"/>
        <v>115.5</v>
      </c>
      <c r="H1038" s="48">
        <f t="shared" si="152"/>
        <v>115.5</v>
      </c>
      <c r="I1038" s="48">
        <f t="shared" si="148"/>
        <v>17.331932773109244</v>
      </c>
      <c r="J1038" s="48">
        <f>G1038/E1038*100</f>
        <v>17.331932773109244</v>
      </c>
      <c r="K1038" s="48">
        <f>G1038/F1038*100</f>
        <v>17.331932773109244</v>
      </c>
      <c r="L1038" s="3"/>
    </row>
    <row r="1039" spans="1:14" ht="31.5">
      <c r="A1039" s="134"/>
      <c r="B1039" s="114"/>
      <c r="C1039" s="75" t="s">
        <v>202</v>
      </c>
      <c r="D1039" s="48">
        <f t="shared" si="152"/>
        <v>666.4</v>
      </c>
      <c r="E1039" s="48">
        <f t="shared" si="152"/>
        <v>666.4</v>
      </c>
      <c r="F1039" s="48">
        <f t="shared" si="152"/>
        <v>666.4</v>
      </c>
      <c r="G1039" s="48">
        <f t="shared" si="152"/>
        <v>115.5</v>
      </c>
      <c r="H1039" s="48">
        <f t="shared" si="152"/>
        <v>115.5</v>
      </c>
      <c r="I1039" s="48">
        <f t="shared" si="148"/>
        <v>17.331932773109244</v>
      </c>
      <c r="J1039" s="48">
        <f>G1039/E1039*100</f>
        <v>17.331932773109244</v>
      </c>
      <c r="K1039" s="48">
        <f>G1039/F1039*100</f>
        <v>17.331932773109244</v>
      </c>
      <c r="L1039" s="3"/>
    </row>
    <row r="1040" spans="1:14">
      <c r="A1040" s="134"/>
      <c r="B1040" s="114"/>
      <c r="C1040" s="75" t="s">
        <v>219</v>
      </c>
      <c r="D1040" s="48">
        <f t="shared" si="152"/>
        <v>0</v>
      </c>
      <c r="E1040" s="48" t="s">
        <v>265</v>
      </c>
      <c r="F1040" s="48" t="s">
        <v>265</v>
      </c>
      <c r="G1040" s="48" t="s">
        <v>265</v>
      </c>
      <c r="H1040" s="48">
        <v>0</v>
      </c>
      <c r="I1040" s="48">
        <v>0</v>
      </c>
      <c r="J1040" s="48" t="s">
        <v>265</v>
      </c>
      <c r="K1040" s="48" t="s">
        <v>265</v>
      </c>
      <c r="L1040" s="3"/>
      <c r="M1040" s="24"/>
    </row>
    <row r="1041" spans="1:12" ht="31.5">
      <c r="A1041" s="134"/>
      <c r="B1041" s="114"/>
      <c r="C1041" s="75" t="s">
        <v>220</v>
      </c>
      <c r="D1041" s="48">
        <f t="shared" si="152"/>
        <v>0</v>
      </c>
      <c r="E1041" s="48" t="s">
        <v>265</v>
      </c>
      <c r="F1041" s="48" t="s">
        <v>265</v>
      </c>
      <c r="G1041" s="48" t="s">
        <v>265</v>
      </c>
      <c r="H1041" s="48">
        <v>0</v>
      </c>
      <c r="I1041" s="48">
        <v>0</v>
      </c>
      <c r="J1041" s="48" t="s">
        <v>265</v>
      </c>
      <c r="K1041" s="48" t="s">
        <v>265</v>
      </c>
      <c r="L1041" s="3"/>
    </row>
    <row r="1042" spans="1:12">
      <c r="A1042" s="131" t="s">
        <v>277</v>
      </c>
      <c r="B1042" s="114" t="s">
        <v>195</v>
      </c>
      <c r="C1042" s="54" t="s">
        <v>3</v>
      </c>
      <c r="D1042" s="48">
        <f>SUM(D1043,D1045)</f>
        <v>144952.70000000001</v>
      </c>
      <c r="E1042" s="48" t="s">
        <v>265</v>
      </c>
      <c r="F1042" s="48" t="s">
        <v>265</v>
      </c>
      <c r="G1042" s="48" t="s">
        <v>265</v>
      </c>
      <c r="H1042" s="48">
        <f>H1043+H1045+H1047+H1048</f>
        <v>24950.5</v>
      </c>
      <c r="I1042" s="48">
        <f>H1042/D1042*100</f>
        <v>17.212856331755116</v>
      </c>
      <c r="J1042" s="48" t="s">
        <v>265</v>
      </c>
      <c r="K1042" s="48" t="s">
        <v>265</v>
      </c>
      <c r="L1042" s="3"/>
    </row>
    <row r="1043" spans="1:12">
      <c r="A1043" s="131"/>
      <c r="B1043" s="114"/>
      <c r="C1043" s="75" t="s">
        <v>4</v>
      </c>
      <c r="D1043" s="48">
        <v>144952.70000000001</v>
      </c>
      <c r="E1043" s="48">
        <v>144952.70000000001</v>
      </c>
      <c r="F1043" s="48">
        <v>143888.1</v>
      </c>
      <c r="G1043" s="48">
        <v>24950.5</v>
      </c>
      <c r="H1043" s="48">
        <v>24950.5</v>
      </c>
      <c r="I1043" s="48">
        <f>H1043/D1043*100</f>
        <v>17.212856331755116</v>
      </c>
      <c r="J1043" s="48">
        <f>G1043/E1043*100</f>
        <v>17.212856331755116</v>
      </c>
      <c r="K1043" s="48">
        <f>G1043/F1043*100</f>
        <v>17.340210899997984</v>
      </c>
      <c r="L1043" s="3"/>
    </row>
    <row r="1044" spans="1:12" ht="31.5">
      <c r="A1044" s="131"/>
      <c r="B1044" s="114"/>
      <c r="C1044" s="75" t="s">
        <v>201</v>
      </c>
      <c r="D1044" s="48">
        <v>0</v>
      </c>
      <c r="E1044" s="48">
        <v>0</v>
      </c>
      <c r="F1044" s="48">
        <v>0</v>
      </c>
      <c r="G1044" s="48">
        <v>0</v>
      </c>
      <c r="H1044" s="48">
        <v>0</v>
      </c>
      <c r="I1044" s="48">
        <v>0</v>
      </c>
      <c r="J1044" s="48">
        <v>0</v>
      </c>
      <c r="K1044" s="48">
        <v>0</v>
      </c>
      <c r="L1044" s="3"/>
    </row>
    <row r="1045" spans="1:12">
      <c r="A1045" s="131"/>
      <c r="B1045" s="114"/>
      <c r="C1045" s="75" t="s">
        <v>9</v>
      </c>
      <c r="D1045" s="48">
        <v>0</v>
      </c>
      <c r="E1045" s="48">
        <v>0</v>
      </c>
      <c r="F1045" s="48">
        <v>0</v>
      </c>
      <c r="G1045" s="48">
        <v>0</v>
      </c>
      <c r="H1045" s="48">
        <v>0</v>
      </c>
      <c r="I1045" s="48">
        <v>0</v>
      </c>
      <c r="J1045" s="48">
        <v>0</v>
      </c>
      <c r="K1045" s="48">
        <v>0</v>
      </c>
      <c r="L1045" s="3"/>
    </row>
    <row r="1046" spans="1:12" ht="31.5">
      <c r="A1046" s="131"/>
      <c r="B1046" s="114"/>
      <c r="C1046" s="75" t="s">
        <v>202</v>
      </c>
      <c r="D1046" s="48">
        <v>0</v>
      </c>
      <c r="E1046" s="48">
        <v>0</v>
      </c>
      <c r="F1046" s="48">
        <v>0</v>
      </c>
      <c r="G1046" s="48">
        <v>0</v>
      </c>
      <c r="H1046" s="48">
        <v>0</v>
      </c>
      <c r="I1046" s="48">
        <v>0</v>
      </c>
      <c r="J1046" s="48">
        <v>0</v>
      </c>
      <c r="K1046" s="48">
        <v>0</v>
      </c>
      <c r="L1046" s="3"/>
    </row>
    <row r="1047" spans="1:12">
      <c r="A1047" s="131"/>
      <c r="B1047" s="114"/>
      <c r="C1047" s="75" t="s">
        <v>219</v>
      </c>
      <c r="D1047" s="48">
        <v>0</v>
      </c>
      <c r="E1047" s="48" t="s">
        <v>265</v>
      </c>
      <c r="F1047" s="48" t="s">
        <v>265</v>
      </c>
      <c r="G1047" s="48" t="s">
        <v>265</v>
      </c>
      <c r="H1047" s="48">
        <v>0</v>
      </c>
      <c r="I1047" s="48">
        <v>0</v>
      </c>
      <c r="J1047" s="48" t="s">
        <v>265</v>
      </c>
      <c r="K1047" s="48" t="s">
        <v>265</v>
      </c>
      <c r="L1047" s="3"/>
    </row>
    <row r="1048" spans="1:12" ht="31.5">
      <c r="A1048" s="131"/>
      <c r="B1048" s="114"/>
      <c r="C1048" s="75" t="s">
        <v>220</v>
      </c>
      <c r="D1048" s="48">
        <v>0</v>
      </c>
      <c r="E1048" s="48" t="s">
        <v>265</v>
      </c>
      <c r="F1048" s="48" t="s">
        <v>265</v>
      </c>
      <c r="G1048" s="48" t="s">
        <v>265</v>
      </c>
      <c r="H1048" s="48">
        <v>0</v>
      </c>
      <c r="I1048" s="48">
        <v>0</v>
      </c>
      <c r="J1048" s="48" t="s">
        <v>265</v>
      </c>
      <c r="K1048" s="48" t="s">
        <v>265</v>
      </c>
      <c r="L1048" s="3"/>
    </row>
    <row r="1049" spans="1:12">
      <c r="A1049" s="131" t="s">
        <v>278</v>
      </c>
      <c r="B1049" s="114" t="s">
        <v>195</v>
      </c>
      <c r="C1049" s="54" t="s">
        <v>3</v>
      </c>
      <c r="D1049" s="48">
        <f>D1052+D1050+D1054+D1055</f>
        <v>748.8</v>
      </c>
      <c r="E1049" s="48" t="s">
        <v>265</v>
      </c>
      <c r="F1049" s="48" t="s">
        <v>265</v>
      </c>
      <c r="G1049" s="48" t="s">
        <v>265</v>
      </c>
      <c r="H1049" s="48">
        <f>H1050+H1052+H1054+H1055</f>
        <v>129.80000000000001</v>
      </c>
      <c r="I1049" s="48">
        <f>H1049/D1049*100</f>
        <v>17.33440170940171</v>
      </c>
      <c r="J1049" s="48" t="s">
        <v>265</v>
      </c>
      <c r="K1049" s="48" t="s">
        <v>265</v>
      </c>
      <c r="L1049" s="3"/>
    </row>
    <row r="1050" spans="1:12">
      <c r="A1050" s="131"/>
      <c r="B1050" s="114"/>
      <c r="C1050" s="75" t="s">
        <v>4</v>
      </c>
      <c r="D1050" s="48">
        <v>82.4</v>
      </c>
      <c r="E1050" s="48">
        <v>82.4</v>
      </c>
      <c r="F1050" s="48">
        <v>82.4</v>
      </c>
      <c r="G1050" s="48">
        <v>14.3</v>
      </c>
      <c r="H1050" s="48">
        <v>14.3</v>
      </c>
      <c r="I1050" s="48">
        <f>H1050/D1050*100</f>
        <v>17.354368932038835</v>
      </c>
      <c r="J1050" s="48">
        <f>G1050/E1050*100</f>
        <v>17.354368932038835</v>
      </c>
      <c r="K1050" s="48">
        <f>G1050/F1050*100</f>
        <v>17.354368932038835</v>
      </c>
      <c r="L1050" s="3"/>
    </row>
    <row r="1051" spans="1:12" ht="31.5">
      <c r="A1051" s="131"/>
      <c r="B1051" s="114"/>
      <c r="C1051" s="75" t="s">
        <v>201</v>
      </c>
      <c r="D1051" s="48">
        <v>82.4</v>
      </c>
      <c r="E1051" s="48">
        <v>82.4</v>
      </c>
      <c r="F1051" s="48">
        <v>82.4</v>
      </c>
      <c r="G1051" s="48">
        <v>14.3</v>
      </c>
      <c r="H1051" s="48">
        <v>14.3</v>
      </c>
      <c r="I1051" s="48">
        <v>0</v>
      </c>
      <c r="J1051" s="48">
        <v>0</v>
      </c>
      <c r="K1051" s="48">
        <v>0</v>
      </c>
      <c r="L1051" s="3"/>
    </row>
    <row r="1052" spans="1:12">
      <c r="A1052" s="131"/>
      <c r="B1052" s="114"/>
      <c r="C1052" s="75" t="s">
        <v>9</v>
      </c>
      <c r="D1052" s="48">
        <v>666.4</v>
      </c>
      <c r="E1052" s="48">
        <v>666.4</v>
      </c>
      <c r="F1052" s="48">
        <v>666.4</v>
      </c>
      <c r="G1052" s="48">
        <v>115.5</v>
      </c>
      <c r="H1052" s="48">
        <v>115.5</v>
      </c>
      <c r="I1052" s="48">
        <f>H1052/D1052*100</f>
        <v>17.331932773109244</v>
      </c>
      <c r="J1052" s="48">
        <f>G1052/E1052*100</f>
        <v>17.331932773109244</v>
      </c>
      <c r="K1052" s="48">
        <f>G1052/F1052*100</f>
        <v>17.331932773109244</v>
      </c>
      <c r="L1052" s="3"/>
    </row>
    <row r="1053" spans="1:12" ht="31.5">
      <c r="A1053" s="131"/>
      <c r="B1053" s="114"/>
      <c r="C1053" s="75" t="s">
        <v>202</v>
      </c>
      <c r="D1053" s="48">
        <v>666.4</v>
      </c>
      <c r="E1053" s="48">
        <v>666.4</v>
      </c>
      <c r="F1053" s="48">
        <v>666.4</v>
      </c>
      <c r="G1053" s="48">
        <v>115.5</v>
      </c>
      <c r="H1053" s="48">
        <v>115.5</v>
      </c>
      <c r="I1053" s="48">
        <f>H1053/D1053*100</f>
        <v>17.331932773109244</v>
      </c>
      <c r="J1053" s="48">
        <f>G1053/E1053*100</f>
        <v>17.331932773109244</v>
      </c>
      <c r="K1053" s="48">
        <f>G1053/F1053*100</f>
        <v>17.331932773109244</v>
      </c>
      <c r="L1053" s="3"/>
    </row>
    <row r="1054" spans="1:12">
      <c r="A1054" s="131"/>
      <c r="B1054" s="114"/>
      <c r="C1054" s="75" t="s">
        <v>219</v>
      </c>
      <c r="D1054" s="48">
        <v>0</v>
      </c>
      <c r="E1054" s="48" t="s">
        <v>265</v>
      </c>
      <c r="F1054" s="48" t="s">
        <v>265</v>
      </c>
      <c r="G1054" s="48" t="s">
        <v>265</v>
      </c>
      <c r="H1054" s="48">
        <v>0</v>
      </c>
      <c r="I1054" s="48">
        <v>0</v>
      </c>
      <c r="J1054" s="48">
        <v>0</v>
      </c>
      <c r="K1054" s="48">
        <v>0</v>
      </c>
      <c r="L1054" s="3"/>
    </row>
    <row r="1055" spans="1:12" ht="31.5">
      <c r="A1055" s="131"/>
      <c r="B1055" s="114"/>
      <c r="C1055" s="75" t="s">
        <v>220</v>
      </c>
      <c r="D1055" s="48">
        <v>0</v>
      </c>
      <c r="E1055" s="48" t="s">
        <v>265</v>
      </c>
      <c r="F1055" s="48" t="s">
        <v>265</v>
      </c>
      <c r="G1055" s="48" t="s">
        <v>265</v>
      </c>
      <c r="H1055" s="48">
        <v>0</v>
      </c>
      <c r="I1055" s="48">
        <v>0</v>
      </c>
      <c r="J1055" s="48">
        <v>0</v>
      </c>
      <c r="K1055" s="48">
        <v>0</v>
      </c>
      <c r="L1055" s="3"/>
    </row>
    <row r="1056" spans="1:12">
      <c r="A1056" s="131" t="s">
        <v>119</v>
      </c>
      <c r="B1056" s="114" t="s">
        <v>195</v>
      </c>
      <c r="C1056" s="54" t="s">
        <v>3</v>
      </c>
      <c r="D1056" s="48">
        <f>D1057+D1059+D1061+D1062</f>
        <v>12612835.300000001</v>
      </c>
      <c r="E1056" s="48" t="s">
        <v>265</v>
      </c>
      <c r="F1056" s="48" t="s">
        <v>265</v>
      </c>
      <c r="G1056" s="48" t="s">
        <v>265</v>
      </c>
      <c r="H1056" s="48">
        <f>H1057+H1059+H1061+H1062</f>
        <v>2813242.1</v>
      </c>
      <c r="I1056" s="48">
        <f t="shared" si="148"/>
        <v>22.304597127340589</v>
      </c>
      <c r="J1056" s="48" t="s">
        <v>265</v>
      </c>
      <c r="K1056" s="48" t="s">
        <v>265</v>
      </c>
      <c r="L1056" s="3"/>
    </row>
    <row r="1057" spans="1:13">
      <c r="A1057" s="131"/>
      <c r="B1057" s="114"/>
      <c r="C1057" s="75" t="s">
        <v>4</v>
      </c>
      <c r="D1057" s="48">
        <f>D1064+D1078+D1071</f>
        <v>12612835.300000001</v>
      </c>
      <c r="E1057" s="48">
        <f t="shared" ref="E1057:F1057" si="155">E1064+E1078+E1071</f>
        <v>12641666.800000001</v>
      </c>
      <c r="F1057" s="48">
        <f t="shared" si="155"/>
        <v>12395847.699999999</v>
      </c>
      <c r="G1057" s="48">
        <f t="shared" ref="G1057:H1057" si="156">G1064+G1078+G1071</f>
        <v>2813242.1</v>
      </c>
      <c r="H1057" s="48">
        <f t="shared" si="156"/>
        <v>2813242.1</v>
      </c>
      <c r="I1057" s="48">
        <f t="shared" si="148"/>
        <v>22.304597127340589</v>
      </c>
      <c r="J1057" s="48">
        <f>G1057/E1057*100</f>
        <v>22.25372764926853</v>
      </c>
      <c r="K1057" s="48">
        <f>G1057/F1057*100</f>
        <v>22.695036015971706</v>
      </c>
      <c r="L1057" s="3"/>
      <c r="M1057" s="17"/>
    </row>
    <row r="1058" spans="1:13" ht="31.5">
      <c r="A1058" s="131"/>
      <c r="B1058" s="114"/>
      <c r="C1058" s="75" t="s">
        <v>201</v>
      </c>
      <c r="D1058" s="48">
        <v>0</v>
      </c>
      <c r="E1058" s="48">
        <v>0</v>
      </c>
      <c r="F1058" s="48">
        <v>0</v>
      </c>
      <c r="G1058" s="48">
        <f t="shared" ref="G1058:H1060" si="157">G1065+G1079</f>
        <v>0</v>
      </c>
      <c r="H1058" s="48">
        <f t="shared" si="157"/>
        <v>0</v>
      </c>
      <c r="I1058" s="48">
        <v>0</v>
      </c>
      <c r="J1058" s="48">
        <v>0</v>
      </c>
      <c r="K1058" s="48">
        <v>0</v>
      </c>
      <c r="L1058" s="3"/>
    </row>
    <row r="1059" spans="1:13">
      <c r="A1059" s="131"/>
      <c r="B1059" s="114"/>
      <c r="C1059" s="75" t="s">
        <v>9</v>
      </c>
      <c r="D1059" s="48">
        <f>D1066+D1080</f>
        <v>0</v>
      </c>
      <c r="E1059" s="48">
        <f t="shared" ref="E1059:F1059" si="158">E1066+E1080</f>
        <v>0</v>
      </c>
      <c r="F1059" s="48">
        <f t="shared" si="158"/>
        <v>0</v>
      </c>
      <c r="G1059" s="48">
        <f t="shared" si="157"/>
        <v>0</v>
      </c>
      <c r="H1059" s="48">
        <f t="shared" si="157"/>
        <v>0</v>
      </c>
      <c r="I1059" s="48">
        <v>0</v>
      </c>
      <c r="J1059" s="48">
        <v>0</v>
      </c>
      <c r="K1059" s="48">
        <v>0</v>
      </c>
      <c r="L1059" s="3"/>
    </row>
    <row r="1060" spans="1:13" ht="31.5">
      <c r="A1060" s="131"/>
      <c r="B1060" s="114"/>
      <c r="C1060" s="75" t="s">
        <v>202</v>
      </c>
      <c r="D1060" s="48">
        <v>0</v>
      </c>
      <c r="E1060" s="112">
        <v>0</v>
      </c>
      <c r="F1060" s="112">
        <v>0</v>
      </c>
      <c r="G1060" s="48">
        <f t="shared" si="157"/>
        <v>0</v>
      </c>
      <c r="H1060" s="48">
        <f t="shared" si="157"/>
        <v>0</v>
      </c>
      <c r="I1060" s="48">
        <v>0</v>
      </c>
      <c r="J1060" s="48">
        <v>0</v>
      </c>
      <c r="K1060" s="48">
        <v>0</v>
      </c>
      <c r="L1060" s="3"/>
    </row>
    <row r="1061" spans="1:13">
      <c r="A1061" s="131"/>
      <c r="B1061" s="114"/>
      <c r="C1061" s="75" t="s">
        <v>219</v>
      </c>
      <c r="D1061" s="48">
        <f>D1068+D1082</f>
        <v>0</v>
      </c>
      <c r="E1061" s="48" t="s">
        <v>265</v>
      </c>
      <c r="F1061" s="48" t="s">
        <v>265</v>
      </c>
      <c r="G1061" s="48" t="s">
        <v>265</v>
      </c>
      <c r="H1061" s="48">
        <f>H1068+H1082</f>
        <v>0</v>
      </c>
      <c r="I1061" s="48">
        <v>0</v>
      </c>
      <c r="J1061" s="48" t="s">
        <v>265</v>
      </c>
      <c r="K1061" s="48" t="s">
        <v>265</v>
      </c>
      <c r="L1061" s="3"/>
    </row>
    <row r="1062" spans="1:13" ht="31.5">
      <c r="A1062" s="131"/>
      <c r="B1062" s="114"/>
      <c r="C1062" s="75" t="s">
        <v>220</v>
      </c>
      <c r="D1062" s="48">
        <f>D1069+D1083</f>
        <v>0</v>
      </c>
      <c r="E1062" s="48" t="s">
        <v>265</v>
      </c>
      <c r="F1062" s="48" t="s">
        <v>265</v>
      </c>
      <c r="G1062" s="48" t="s">
        <v>265</v>
      </c>
      <c r="H1062" s="48">
        <f>H1069+H1083</f>
        <v>0</v>
      </c>
      <c r="I1062" s="48">
        <v>0</v>
      </c>
      <c r="J1062" s="48" t="s">
        <v>265</v>
      </c>
      <c r="K1062" s="48" t="s">
        <v>265</v>
      </c>
      <c r="L1062" s="3"/>
    </row>
    <row r="1063" spans="1:13" ht="15" customHeight="1">
      <c r="A1063" s="131" t="s">
        <v>99</v>
      </c>
      <c r="B1063" s="114" t="s">
        <v>289</v>
      </c>
      <c r="C1063" s="54" t="s">
        <v>3</v>
      </c>
      <c r="D1063" s="48">
        <f>D1064+D1066+D1068+D1069</f>
        <v>12559180.5</v>
      </c>
      <c r="E1063" s="48" t="s">
        <v>265</v>
      </c>
      <c r="F1063" s="48" t="s">
        <v>265</v>
      </c>
      <c r="G1063" s="48" t="s">
        <v>265</v>
      </c>
      <c r="H1063" s="48">
        <f>H1064+H1066+H1068+H1069</f>
        <v>2813242.1</v>
      </c>
      <c r="I1063" s="48">
        <f t="shared" ref="I1063:I1133" si="159">H1063/D1063*100</f>
        <v>22.39988588427406</v>
      </c>
      <c r="J1063" s="48" t="s">
        <v>265</v>
      </c>
      <c r="K1063" s="48" t="s">
        <v>265</v>
      </c>
      <c r="L1063" s="3"/>
    </row>
    <row r="1064" spans="1:13">
      <c r="A1064" s="131"/>
      <c r="B1064" s="114"/>
      <c r="C1064" s="75" t="s">
        <v>4</v>
      </c>
      <c r="D1064" s="48">
        <v>12559180.5</v>
      </c>
      <c r="E1064" s="48">
        <v>12595098.800000001</v>
      </c>
      <c r="F1064" s="48">
        <v>12349279.699999999</v>
      </c>
      <c r="G1064" s="48">
        <v>2813242.1</v>
      </c>
      <c r="H1064" s="48">
        <v>2813242.1</v>
      </c>
      <c r="I1064" s="48">
        <f t="shared" si="159"/>
        <v>22.39988588427406</v>
      </c>
      <c r="J1064" s="48">
        <f>G1064/E1064*100</f>
        <v>22.3360066059982</v>
      </c>
      <c r="K1064" s="48">
        <f t="shared" ref="K1064:K1134" si="160">G1064/F1064*100</f>
        <v>22.780616913227743</v>
      </c>
      <c r="L1064" s="3"/>
    </row>
    <row r="1065" spans="1:13" ht="31.5">
      <c r="A1065" s="131"/>
      <c r="B1065" s="114"/>
      <c r="C1065" s="75" t="s">
        <v>201</v>
      </c>
      <c r="D1065" s="48">
        <v>0</v>
      </c>
      <c r="E1065" s="48">
        <v>0</v>
      </c>
      <c r="F1065" s="48">
        <v>0</v>
      </c>
      <c r="G1065" s="48">
        <v>0</v>
      </c>
      <c r="H1065" s="48">
        <v>0</v>
      </c>
      <c r="I1065" s="48">
        <v>0</v>
      </c>
      <c r="J1065" s="48">
        <v>0</v>
      </c>
      <c r="K1065" s="48">
        <v>0</v>
      </c>
      <c r="L1065" s="3"/>
    </row>
    <row r="1066" spans="1:13">
      <c r="A1066" s="131"/>
      <c r="B1066" s="114"/>
      <c r="C1066" s="75" t="s">
        <v>9</v>
      </c>
      <c r="D1066" s="48">
        <v>0</v>
      </c>
      <c r="E1066" s="48">
        <v>0</v>
      </c>
      <c r="F1066" s="48">
        <v>0</v>
      </c>
      <c r="G1066" s="48">
        <v>0</v>
      </c>
      <c r="H1066" s="48">
        <v>0</v>
      </c>
      <c r="I1066" s="48">
        <v>0</v>
      </c>
      <c r="J1066" s="48">
        <v>0</v>
      </c>
      <c r="K1066" s="48">
        <v>0</v>
      </c>
      <c r="L1066" s="3"/>
    </row>
    <row r="1067" spans="1:13" ht="31.5">
      <c r="A1067" s="131"/>
      <c r="B1067" s="114"/>
      <c r="C1067" s="75" t="s">
        <v>202</v>
      </c>
      <c r="D1067" s="48">
        <v>0</v>
      </c>
      <c r="E1067" s="48">
        <v>0</v>
      </c>
      <c r="F1067" s="48">
        <v>0</v>
      </c>
      <c r="G1067" s="48">
        <v>0</v>
      </c>
      <c r="H1067" s="48">
        <v>0</v>
      </c>
      <c r="I1067" s="48">
        <v>0</v>
      </c>
      <c r="J1067" s="48">
        <v>0</v>
      </c>
      <c r="K1067" s="48">
        <v>0</v>
      </c>
      <c r="L1067" s="3"/>
    </row>
    <row r="1068" spans="1:13">
      <c r="A1068" s="131"/>
      <c r="B1068" s="114"/>
      <c r="C1068" s="75" t="s">
        <v>219</v>
      </c>
      <c r="D1068" s="48">
        <v>0</v>
      </c>
      <c r="E1068" s="48" t="s">
        <v>265</v>
      </c>
      <c r="F1068" s="48" t="s">
        <v>265</v>
      </c>
      <c r="G1068" s="48" t="s">
        <v>265</v>
      </c>
      <c r="H1068" s="48">
        <v>0</v>
      </c>
      <c r="I1068" s="48">
        <v>0</v>
      </c>
      <c r="J1068" s="48" t="s">
        <v>265</v>
      </c>
      <c r="K1068" s="48" t="s">
        <v>265</v>
      </c>
      <c r="L1068" s="3"/>
    </row>
    <row r="1069" spans="1:13" ht="31.5">
      <c r="A1069" s="131"/>
      <c r="B1069" s="114"/>
      <c r="C1069" s="75" t="s">
        <v>220</v>
      </c>
      <c r="D1069" s="48">
        <v>0</v>
      </c>
      <c r="E1069" s="48" t="s">
        <v>265</v>
      </c>
      <c r="F1069" s="48" t="s">
        <v>265</v>
      </c>
      <c r="G1069" s="48" t="s">
        <v>265</v>
      </c>
      <c r="H1069" s="48">
        <v>0</v>
      </c>
      <c r="I1069" s="48">
        <v>0</v>
      </c>
      <c r="J1069" s="48" t="s">
        <v>265</v>
      </c>
      <c r="K1069" s="48" t="s">
        <v>265</v>
      </c>
      <c r="L1069" s="3"/>
    </row>
    <row r="1070" spans="1:13" hidden="1">
      <c r="A1070" s="131" t="s">
        <v>290</v>
      </c>
      <c r="B1070" s="114" t="s">
        <v>289</v>
      </c>
      <c r="C1070" s="54" t="s">
        <v>3</v>
      </c>
      <c r="D1070" s="48">
        <f>D1071+D1073+D1075+D1076</f>
        <v>0</v>
      </c>
      <c r="E1070" s="48" t="s">
        <v>265</v>
      </c>
      <c r="F1070" s="48" t="s">
        <v>265</v>
      </c>
      <c r="G1070" s="48" t="s">
        <v>265</v>
      </c>
      <c r="H1070" s="48">
        <f>H1071+H1073+H1075+H1076</f>
        <v>0</v>
      </c>
      <c r="I1070" s="48" t="e">
        <f>H1070/D1070*100</f>
        <v>#DIV/0!</v>
      </c>
      <c r="J1070" s="48" t="s">
        <v>265</v>
      </c>
      <c r="K1070" s="48" t="s">
        <v>265</v>
      </c>
      <c r="L1070" s="3"/>
    </row>
    <row r="1071" spans="1:13" hidden="1">
      <c r="A1071" s="131"/>
      <c r="B1071" s="114"/>
      <c r="C1071" s="75" t="s">
        <v>4</v>
      </c>
      <c r="D1071" s="48">
        <v>0</v>
      </c>
      <c r="E1071" s="48">
        <v>0</v>
      </c>
      <c r="F1071" s="48">
        <v>0</v>
      </c>
      <c r="G1071" s="48">
        <v>0</v>
      </c>
      <c r="H1071" s="48">
        <v>0</v>
      </c>
      <c r="I1071" s="48" t="e">
        <f>H1071/D1071*100</f>
        <v>#DIV/0!</v>
      </c>
      <c r="J1071" s="48" t="e">
        <f>G1071/E1071*100</f>
        <v>#DIV/0!</v>
      </c>
      <c r="K1071" s="48" t="e">
        <f>G1071/F1071*100</f>
        <v>#DIV/0!</v>
      </c>
      <c r="L1071" s="3"/>
    </row>
    <row r="1072" spans="1:13" ht="31.5" hidden="1">
      <c r="A1072" s="131"/>
      <c r="B1072" s="114"/>
      <c r="C1072" s="75" t="s">
        <v>201</v>
      </c>
      <c r="D1072" s="48">
        <v>0</v>
      </c>
      <c r="E1072" s="48">
        <v>0</v>
      </c>
      <c r="F1072" s="48">
        <v>0</v>
      </c>
      <c r="G1072" s="48">
        <v>0</v>
      </c>
      <c r="H1072" s="48">
        <v>0</v>
      </c>
      <c r="I1072" s="48">
        <v>0</v>
      </c>
      <c r="J1072" s="48">
        <v>0</v>
      </c>
      <c r="K1072" s="48">
        <v>0</v>
      </c>
      <c r="L1072" s="3"/>
    </row>
    <row r="1073" spans="1:14" hidden="1">
      <c r="A1073" s="131"/>
      <c r="B1073" s="114"/>
      <c r="C1073" s="75" t="s">
        <v>9</v>
      </c>
      <c r="D1073" s="48">
        <v>0</v>
      </c>
      <c r="E1073" s="48">
        <v>0</v>
      </c>
      <c r="F1073" s="48">
        <v>0</v>
      </c>
      <c r="G1073" s="48">
        <v>0</v>
      </c>
      <c r="H1073" s="48">
        <v>0</v>
      </c>
      <c r="I1073" s="48">
        <v>0</v>
      </c>
      <c r="J1073" s="48">
        <v>0</v>
      </c>
      <c r="K1073" s="48">
        <v>0</v>
      </c>
      <c r="L1073" s="3"/>
    </row>
    <row r="1074" spans="1:14" ht="31.5" hidden="1">
      <c r="A1074" s="131"/>
      <c r="B1074" s="114"/>
      <c r="C1074" s="75" t="s">
        <v>202</v>
      </c>
      <c r="D1074" s="48">
        <v>0</v>
      </c>
      <c r="E1074" s="48">
        <v>0</v>
      </c>
      <c r="F1074" s="48">
        <v>0</v>
      </c>
      <c r="G1074" s="48">
        <v>0</v>
      </c>
      <c r="H1074" s="48">
        <v>0</v>
      </c>
      <c r="I1074" s="48">
        <v>0</v>
      </c>
      <c r="J1074" s="48">
        <v>0</v>
      </c>
      <c r="K1074" s="48">
        <v>0</v>
      </c>
      <c r="L1074" s="3"/>
    </row>
    <row r="1075" spans="1:14" hidden="1">
      <c r="A1075" s="131"/>
      <c r="B1075" s="114"/>
      <c r="C1075" s="75" t="s">
        <v>219</v>
      </c>
      <c r="D1075" s="48">
        <v>0</v>
      </c>
      <c r="E1075" s="48" t="s">
        <v>265</v>
      </c>
      <c r="F1075" s="48" t="s">
        <v>265</v>
      </c>
      <c r="G1075" s="48" t="s">
        <v>265</v>
      </c>
      <c r="H1075" s="48">
        <v>0</v>
      </c>
      <c r="I1075" s="48">
        <v>0</v>
      </c>
      <c r="J1075" s="48" t="s">
        <v>265</v>
      </c>
      <c r="K1075" s="48" t="s">
        <v>265</v>
      </c>
      <c r="L1075" s="3"/>
    </row>
    <row r="1076" spans="1:14" ht="31.5" hidden="1">
      <c r="A1076" s="131"/>
      <c r="B1076" s="114"/>
      <c r="C1076" s="75" t="s">
        <v>220</v>
      </c>
      <c r="D1076" s="48">
        <v>0</v>
      </c>
      <c r="E1076" s="48" t="s">
        <v>265</v>
      </c>
      <c r="F1076" s="48" t="s">
        <v>265</v>
      </c>
      <c r="G1076" s="48" t="s">
        <v>265</v>
      </c>
      <c r="H1076" s="48">
        <v>0</v>
      </c>
      <c r="I1076" s="48">
        <v>0</v>
      </c>
      <c r="J1076" s="48" t="s">
        <v>265</v>
      </c>
      <c r="K1076" s="48" t="s">
        <v>265</v>
      </c>
      <c r="L1076" s="3"/>
    </row>
    <row r="1077" spans="1:14" ht="15" customHeight="1">
      <c r="A1077" s="131" t="s">
        <v>288</v>
      </c>
      <c r="B1077" s="114" t="s">
        <v>289</v>
      </c>
      <c r="C1077" s="54" t="s">
        <v>3</v>
      </c>
      <c r="D1077" s="48">
        <f>D1078+D1080+D1082+D1083</f>
        <v>53654.8</v>
      </c>
      <c r="E1077" s="48" t="s">
        <v>265</v>
      </c>
      <c r="F1077" s="48" t="s">
        <v>265</v>
      </c>
      <c r="G1077" s="48" t="s">
        <v>265</v>
      </c>
      <c r="H1077" s="48">
        <f>H1078+H1080+H1082+H1083</f>
        <v>0</v>
      </c>
      <c r="I1077" s="48">
        <f t="shared" si="159"/>
        <v>0</v>
      </c>
      <c r="J1077" s="48" t="s">
        <v>265</v>
      </c>
      <c r="K1077" s="48" t="s">
        <v>265</v>
      </c>
      <c r="L1077" s="3"/>
    </row>
    <row r="1078" spans="1:14">
      <c r="A1078" s="131"/>
      <c r="B1078" s="114"/>
      <c r="C1078" s="75" t="s">
        <v>4</v>
      </c>
      <c r="D1078" s="48">
        <v>53654.8</v>
      </c>
      <c r="E1078" s="48">
        <v>46568</v>
      </c>
      <c r="F1078" s="48">
        <v>46568</v>
      </c>
      <c r="G1078" s="48">
        <v>0</v>
      </c>
      <c r="H1078" s="48">
        <v>0</v>
      </c>
      <c r="I1078" s="48">
        <f t="shared" si="159"/>
        <v>0</v>
      </c>
      <c r="J1078" s="48">
        <f>G1078/E1078*100</f>
        <v>0</v>
      </c>
      <c r="K1078" s="48">
        <f t="shared" si="160"/>
        <v>0</v>
      </c>
      <c r="L1078" s="3"/>
    </row>
    <row r="1079" spans="1:14" ht="31.5">
      <c r="A1079" s="131"/>
      <c r="B1079" s="114"/>
      <c r="C1079" s="75" t="s">
        <v>201</v>
      </c>
      <c r="D1079" s="48">
        <v>0</v>
      </c>
      <c r="E1079" s="48">
        <v>0</v>
      </c>
      <c r="F1079" s="48">
        <v>0</v>
      </c>
      <c r="G1079" s="48">
        <v>0</v>
      </c>
      <c r="H1079" s="48">
        <v>0</v>
      </c>
      <c r="I1079" s="48">
        <v>0</v>
      </c>
      <c r="J1079" s="48">
        <v>0</v>
      </c>
      <c r="K1079" s="48">
        <v>0</v>
      </c>
      <c r="L1079" s="3"/>
    </row>
    <row r="1080" spans="1:14">
      <c r="A1080" s="131"/>
      <c r="B1080" s="114"/>
      <c r="C1080" s="75" t="s">
        <v>9</v>
      </c>
      <c r="D1080" s="48">
        <v>0</v>
      </c>
      <c r="E1080" s="48">
        <v>0</v>
      </c>
      <c r="F1080" s="48">
        <v>0</v>
      </c>
      <c r="G1080" s="48">
        <v>0</v>
      </c>
      <c r="H1080" s="48">
        <v>0</v>
      </c>
      <c r="I1080" s="48">
        <v>0</v>
      </c>
      <c r="J1080" s="48">
        <v>0</v>
      </c>
      <c r="K1080" s="48">
        <v>0</v>
      </c>
      <c r="L1080" s="3"/>
    </row>
    <row r="1081" spans="1:14" ht="31.5">
      <c r="A1081" s="131"/>
      <c r="B1081" s="114"/>
      <c r="C1081" s="75" t="s">
        <v>202</v>
      </c>
      <c r="D1081" s="48">
        <v>0</v>
      </c>
      <c r="E1081" s="48">
        <v>0</v>
      </c>
      <c r="F1081" s="48">
        <v>0</v>
      </c>
      <c r="G1081" s="48">
        <v>0</v>
      </c>
      <c r="H1081" s="48">
        <v>0</v>
      </c>
      <c r="I1081" s="48">
        <v>0</v>
      </c>
      <c r="J1081" s="48">
        <v>0</v>
      </c>
      <c r="K1081" s="48">
        <v>0</v>
      </c>
      <c r="L1081" s="3"/>
    </row>
    <row r="1082" spans="1:14">
      <c r="A1082" s="131"/>
      <c r="B1082" s="114"/>
      <c r="C1082" s="75" t="s">
        <v>219</v>
      </c>
      <c r="D1082" s="48">
        <v>0</v>
      </c>
      <c r="E1082" s="48" t="s">
        <v>265</v>
      </c>
      <c r="F1082" s="48" t="s">
        <v>265</v>
      </c>
      <c r="G1082" s="48" t="s">
        <v>265</v>
      </c>
      <c r="H1082" s="48">
        <v>0</v>
      </c>
      <c r="I1082" s="48">
        <v>0</v>
      </c>
      <c r="J1082" s="48" t="s">
        <v>265</v>
      </c>
      <c r="K1082" s="48" t="s">
        <v>265</v>
      </c>
      <c r="L1082" s="3"/>
    </row>
    <row r="1083" spans="1:14" ht="31.5">
      <c r="A1083" s="131"/>
      <c r="B1083" s="114"/>
      <c r="C1083" s="75" t="s">
        <v>220</v>
      </c>
      <c r="D1083" s="48">
        <v>0</v>
      </c>
      <c r="E1083" s="48" t="s">
        <v>265</v>
      </c>
      <c r="F1083" s="48" t="s">
        <v>265</v>
      </c>
      <c r="G1083" s="48" t="s">
        <v>265</v>
      </c>
      <c r="H1083" s="48">
        <v>0</v>
      </c>
      <c r="I1083" s="48">
        <v>0</v>
      </c>
      <c r="J1083" s="48" t="s">
        <v>265</v>
      </c>
      <c r="K1083" s="48" t="s">
        <v>265</v>
      </c>
      <c r="L1083" s="3"/>
    </row>
    <row r="1084" spans="1:14">
      <c r="A1084" s="131" t="s">
        <v>118</v>
      </c>
      <c r="B1084" s="114" t="s">
        <v>195</v>
      </c>
      <c r="C1084" s="54" t="s">
        <v>3</v>
      </c>
      <c r="D1084" s="48">
        <f>D1085+D1087+D1089+D1090</f>
        <v>1291424.6000000001</v>
      </c>
      <c r="E1084" s="48" t="s">
        <v>265</v>
      </c>
      <c r="F1084" s="48" t="s">
        <v>265</v>
      </c>
      <c r="G1084" s="48" t="s">
        <v>265</v>
      </c>
      <c r="H1084" s="48">
        <f>H1085+H1087+H1089+H1090</f>
        <v>211915.2</v>
      </c>
      <c r="I1084" s="48">
        <f t="shared" si="159"/>
        <v>16.409413294434689</v>
      </c>
      <c r="J1084" s="48" t="s">
        <v>265</v>
      </c>
      <c r="K1084" s="48" t="s">
        <v>265</v>
      </c>
      <c r="L1084" s="3"/>
    </row>
    <row r="1085" spans="1:14">
      <c r="A1085" s="131"/>
      <c r="B1085" s="114"/>
      <c r="C1085" s="75" t="s">
        <v>4</v>
      </c>
      <c r="D1085" s="48">
        <f>D1092+D1099+D1106+D1113</f>
        <v>453160.1</v>
      </c>
      <c r="E1085" s="48">
        <f t="shared" ref="E1085:F1085" si="161">E1092+E1099+E1106+E1113</f>
        <v>453160.1</v>
      </c>
      <c r="F1085" s="48">
        <f t="shared" si="161"/>
        <v>453160.1</v>
      </c>
      <c r="G1085" s="48">
        <f t="shared" ref="G1085:H1085" si="162">G1092+G1099+G1106+G1113</f>
        <v>78326.3</v>
      </c>
      <c r="H1085" s="48">
        <f t="shared" si="162"/>
        <v>78326.3</v>
      </c>
      <c r="I1085" s="48">
        <f t="shared" si="159"/>
        <v>17.284465247492005</v>
      </c>
      <c r="J1085" s="48">
        <f>G1085/E1085*100</f>
        <v>17.284465247492005</v>
      </c>
      <c r="K1085" s="48">
        <f t="shared" si="160"/>
        <v>17.284465247492005</v>
      </c>
      <c r="L1085" s="3"/>
    </row>
    <row r="1086" spans="1:14" ht="31.5">
      <c r="A1086" s="131"/>
      <c r="B1086" s="114"/>
      <c r="C1086" s="75" t="s">
        <v>201</v>
      </c>
      <c r="D1086" s="48">
        <f>D1093+D1100+D1107+D1114</f>
        <v>453160.1</v>
      </c>
      <c r="E1086" s="48">
        <f t="shared" ref="E1086:F1086" si="163">E1093+E1100+E1107+E1114</f>
        <v>453160.1</v>
      </c>
      <c r="F1086" s="48">
        <f t="shared" si="163"/>
        <v>453160.1</v>
      </c>
      <c r="G1086" s="48">
        <f t="shared" ref="G1086:H1086" si="164">G1093+G1100+G1107+G1114</f>
        <v>16511</v>
      </c>
      <c r="H1086" s="48">
        <f t="shared" si="164"/>
        <v>16511</v>
      </c>
      <c r="I1086" s="48">
        <f t="shared" si="159"/>
        <v>3.6435246615931103</v>
      </c>
      <c r="J1086" s="48">
        <f>G1086/E1086*100</f>
        <v>3.6435246615931103</v>
      </c>
      <c r="K1086" s="48">
        <f t="shared" si="160"/>
        <v>3.6435246615931103</v>
      </c>
      <c r="L1086" s="3"/>
      <c r="N1086" s="17"/>
    </row>
    <row r="1087" spans="1:14">
      <c r="A1087" s="131"/>
      <c r="B1087" s="114"/>
      <c r="C1087" s="75" t="s">
        <v>9</v>
      </c>
      <c r="D1087" s="48">
        <f t="shared" ref="D1087:H1090" si="165">D1094+D1101+D1108+D1115</f>
        <v>838264.5</v>
      </c>
      <c r="E1087" s="48">
        <f t="shared" si="165"/>
        <v>838264.5</v>
      </c>
      <c r="F1087" s="48">
        <f t="shared" si="165"/>
        <v>838264.5</v>
      </c>
      <c r="G1087" s="48">
        <f t="shared" si="165"/>
        <v>133588.9</v>
      </c>
      <c r="H1087" s="48">
        <f t="shared" si="165"/>
        <v>133588.9</v>
      </c>
      <c r="I1087" s="48">
        <f t="shared" si="159"/>
        <v>15.936366146961966</v>
      </c>
      <c r="J1087" s="48">
        <f>G1087/E1087*100</f>
        <v>15.936366146961966</v>
      </c>
      <c r="K1087" s="48">
        <f t="shared" si="160"/>
        <v>15.936366146961966</v>
      </c>
      <c r="L1087" s="3"/>
    </row>
    <row r="1088" spans="1:14" ht="31.5">
      <c r="A1088" s="131"/>
      <c r="B1088" s="114"/>
      <c r="C1088" s="75" t="s">
        <v>202</v>
      </c>
      <c r="D1088" s="48">
        <f t="shared" si="165"/>
        <v>838264.5</v>
      </c>
      <c r="E1088" s="48">
        <f t="shared" si="165"/>
        <v>838264.5</v>
      </c>
      <c r="F1088" s="48">
        <f t="shared" si="165"/>
        <v>838264.5</v>
      </c>
      <c r="G1088" s="48">
        <f t="shared" si="165"/>
        <v>133588.9</v>
      </c>
      <c r="H1088" s="48">
        <f t="shared" si="165"/>
        <v>133588.9</v>
      </c>
      <c r="I1088" s="48">
        <f t="shared" si="159"/>
        <v>15.936366146961966</v>
      </c>
      <c r="J1088" s="48">
        <f>G1088/E1088*100</f>
        <v>15.936366146961966</v>
      </c>
      <c r="K1088" s="48">
        <f t="shared" si="160"/>
        <v>15.936366146961966</v>
      </c>
      <c r="L1088" s="3"/>
      <c r="M1088" s="17"/>
    </row>
    <row r="1089" spans="1:15">
      <c r="A1089" s="131"/>
      <c r="B1089" s="114"/>
      <c r="C1089" s="75" t="s">
        <v>219</v>
      </c>
      <c r="D1089" s="48">
        <f t="shared" si="165"/>
        <v>0</v>
      </c>
      <c r="E1089" s="48" t="s">
        <v>265</v>
      </c>
      <c r="F1089" s="48" t="s">
        <v>265</v>
      </c>
      <c r="G1089" s="48" t="s">
        <v>265</v>
      </c>
      <c r="H1089" s="48">
        <f t="shared" ref="H1089:H1090" si="166">H1096+H1103</f>
        <v>0</v>
      </c>
      <c r="I1089" s="48">
        <v>0</v>
      </c>
      <c r="J1089" s="48" t="s">
        <v>265</v>
      </c>
      <c r="K1089" s="48" t="s">
        <v>265</v>
      </c>
      <c r="L1089" s="3"/>
      <c r="O1089" s="17"/>
    </row>
    <row r="1090" spans="1:15" ht="31.5">
      <c r="A1090" s="131"/>
      <c r="B1090" s="114"/>
      <c r="C1090" s="75" t="s">
        <v>220</v>
      </c>
      <c r="D1090" s="48">
        <f t="shared" si="165"/>
        <v>0</v>
      </c>
      <c r="E1090" s="48" t="s">
        <v>265</v>
      </c>
      <c r="F1090" s="48" t="s">
        <v>265</v>
      </c>
      <c r="G1090" s="48" t="s">
        <v>265</v>
      </c>
      <c r="H1090" s="48">
        <f t="shared" si="166"/>
        <v>0</v>
      </c>
      <c r="I1090" s="48">
        <v>0</v>
      </c>
      <c r="J1090" s="48" t="s">
        <v>265</v>
      </c>
      <c r="K1090" s="48" t="s">
        <v>265</v>
      </c>
      <c r="L1090" s="3"/>
    </row>
    <row r="1091" spans="1:15">
      <c r="A1091" s="131" t="s">
        <v>100</v>
      </c>
      <c r="B1091" s="114" t="s">
        <v>195</v>
      </c>
      <c r="C1091" s="54" t="s">
        <v>3</v>
      </c>
      <c r="D1091" s="48">
        <f>D1092+D1094+D1096+D1097</f>
        <v>333126.09999999998</v>
      </c>
      <c r="E1091" s="48" t="s">
        <v>265</v>
      </c>
      <c r="F1091" s="48" t="s">
        <v>265</v>
      </c>
      <c r="G1091" s="48" t="s">
        <v>265</v>
      </c>
      <c r="H1091" s="48">
        <f>H1092+H1094+H1096+H1097</f>
        <v>58784.800000000003</v>
      </c>
      <c r="I1091" s="48">
        <f t="shared" si="159"/>
        <v>17.646410773577937</v>
      </c>
      <c r="J1091" s="48" t="s">
        <v>265</v>
      </c>
      <c r="K1091" s="48" t="s">
        <v>265</v>
      </c>
      <c r="L1091" s="3"/>
    </row>
    <row r="1092" spans="1:15">
      <c r="A1092" s="131"/>
      <c r="B1092" s="114"/>
      <c r="C1092" s="75" t="s">
        <v>4</v>
      </c>
      <c r="D1092" s="48">
        <v>333126.09999999998</v>
      </c>
      <c r="E1092" s="48">
        <v>333126.09999999998</v>
      </c>
      <c r="F1092" s="48">
        <v>333126.09999999998</v>
      </c>
      <c r="G1092" s="48">
        <v>58784.800000000003</v>
      </c>
      <c r="H1092" s="48">
        <v>58784.800000000003</v>
      </c>
      <c r="I1092" s="48">
        <f t="shared" si="159"/>
        <v>17.646410773577937</v>
      </c>
      <c r="J1092" s="48">
        <f>G1092/E1092*100</f>
        <v>17.646410773577937</v>
      </c>
      <c r="K1092" s="48">
        <f t="shared" si="160"/>
        <v>17.646410773577937</v>
      </c>
      <c r="L1092" s="3"/>
    </row>
    <row r="1093" spans="1:15" ht="31.5">
      <c r="A1093" s="131"/>
      <c r="B1093" s="114"/>
      <c r="C1093" s="75" t="s">
        <v>201</v>
      </c>
      <c r="D1093" s="48">
        <v>333126.09999999998</v>
      </c>
      <c r="E1093" s="48">
        <v>333126.09999999998</v>
      </c>
      <c r="F1093" s="48">
        <v>333126.09999999998</v>
      </c>
      <c r="G1093" s="48">
        <v>0</v>
      </c>
      <c r="H1093" s="48">
        <v>0</v>
      </c>
      <c r="I1093" s="48">
        <v>0</v>
      </c>
      <c r="J1093" s="48">
        <v>0</v>
      </c>
      <c r="K1093" s="48">
        <v>0</v>
      </c>
      <c r="L1093" s="3"/>
    </row>
    <row r="1094" spans="1:15">
      <c r="A1094" s="131"/>
      <c r="B1094" s="114"/>
      <c r="C1094" s="75" t="s">
        <v>218</v>
      </c>
      <c r="D1094" s="48">
        <v>0</v>
      </c>
      <c r="E1094" s="48">
        <v>0</v>
      </c>
      <c r="F1094" s="48">
        <v>0</v>
      </c>
      <c r="G1094" s="48">
        <v>0</v>
      </c>
      <c r="H1094" s="48">
        <v>0</v>
      </c>
      <c r="I1094" s="48">
        <v>0</v>
      </c>
      <c r="J1094" s="48">
        <v>0</v>
      </c>
      <c r="K1094" s="48">
        <v>0</v>
      </c>
      <c r="L1094" s="3"/>
    </row>
    <row r="1095" spans="1:15" ht="31.5">
      <c r="A1095" s="131"/>
      <c r="B1095" s="114"/>
      <c r="C1095" s="75" t="s">
        <v>202</v>
      </c>
      <c r="D1095" s="48">
        <v>0</v>
      </c>
      <c r="E1095" s="48">
        <v>0</v>
      </c>
      <c r="F1095" s="48">
        <v>0</v>
      </c>
      <c r="G1095" s="48">
        <v>0</v>
      </c>
      <c r="H1095" s="48">
        <v>0</v>
      </c>
      <c r="I1095" s="48">
        <v>0</v>
      </c>
      <c r="J1095" s="48">
        <v>0</v>
      </c>
      <c r="K1095" s="48">
        <v>0</v>
      </c>
      <c r="L1095" s="3"/>
    </row>
    <row r="1096" spans="1:15">
      <c r="A1096" s="131"/>
      <c r="B1096" s="114"/>
      <c r="C1096" s="75" t="s">
        <v>219</v>
      </c>
      <c r="D1096" s="48">
        <v>0</v>
      </c>
      <c r="E1096" s="48" t="s">
        <v>265</v>
      </c>
      <c r="F1096" s="48" t="s">
        <v>265</v>
      </c>
      <c r="G1096" s="48" t="s">
        <v>265</v>
      </c>
      <c r="H1096" s="48">
        <v>0</v>
      </c>
      <c r="I1096" s="48">
        <v>0</v>
      </c>
      <c r="J1096" s="48" t="s">
        <v>265</v>
      </c>
      <c r="K1096" s="48" t="s">
        <v>265</v>
      </c>
      <c r="L1096" s="3"/>
    </row>
    <row r="1097" spans="1:15" ht="31.5">
      <c r="A1097" s="131"/>
      <c r="B1097" s="114"/>
      <c r="C1097" s="75" t="s">
        <v>220</v>
      </c>
      <c r="D1097" s="48">
        <v>0</v>
      </c>
      <c r="E1097" s="48" t="s">
        <v>265</v>
      </c>
      <c r="F1097" s="48" t="s">
        <v>265</v>
      </c>
      <c r="G1097" s="48" t="s">
        <v>265</v>
      </c>
      <c r="H1097" s="48">
        <v>0</v>
      </c>
      <c r="I1097" s="48">
        <v>0</v>
      </c>
      <c r="J1097" s="48" t="s">
        <v>265</v>
      </c>
      <c r="K1097" s="48" t="s">
        <v>265</v>
      </c>
      <c r="L1097" s="3"/>
    </row>
    <row r="1098" spans="1:15">
      <c r="A1098" s="131" t="s">
        <v>101</v>
      </c>
      <c r="B1098" s="114" t="s">
        <v>195</v>
      </c>
      <c r="C1098" s="54" t="s">
        <v>3</v>
      </c>
      <c r="D1098" s="48">
        <f>D1099+D1101+D1103+D1104</f>
        <v>16428.3</v>
      </c>
      <c r="E1098" s="48" t="s">
        <v>265</v>
      </c>
      <c r="F1098" s="48" t="s">
        <v>265</v>
      </c>
      <c r="G1098" s="48" t="s">
        <v>265</v>
      </c>
      <c r="H1098" s="48">
        <f>H1099+H1101+H1103+H1104</f>
        <v>3030.5</v>
      </c>
      <c r="I1098" s="48">
        <f t="shared" si="159"/>
        <v>18.446826512785861</v>
      </c>
      <c r="J1098" s="48" t="s">
        <v>265</v>
      </c>
      <c r="K1098" s="48" t="s">
        <v>265</v>
      </c>
      <c r="L1098" s="3"/>
    </row>
    <row r="1099" spans="1:15">
      <c r="A1099" s="131"/>
      <c r="B1099" s="114"/>
      <c r="C1099" s="75" t="s">
        <v>4</v>
      </c>
      <c r="D1099" s="48">
        <v>16428.3</v>
      </c>
      <c r="E1099" s="48">
        <v>16428.3</v>
      </c>
      <c r="F1099" s="48">
        <v>16428.3</v>
      </c>
      <c r="G1099" s="48">
        <v>3030.5</v>
      </c>
      <c r="H1099" s="48">
        <v>3030.5</v>
      </c>
      <c r="I1099" s="48">
        <f t="shared" si="159"/>
        <v>18.446826512785861</v>
      </c>
      <c r="J1099" s="48">
        <f>G1099/E1099*100</f>
        <v>18.446826512785861</v>
      </c>
      <c r="K1099" s="48">
        <f t="shared" si="160"/>
        <v>18.446826512785861</v>
      </c>
      <c r="L1099" s="3"/>
    </row>
    <row r="1100" spans="1:15" ht="31.5">
      <c r="A1100" s="131"/>
      <c r="B1100" s="114"/>
      <c r="C1100" s="75" t="s">
        <v>201</v>
      </c>
      <c r="D1100" s="48">
        <v>16428.3</v>
      </c>
      <c r="E1100" s="48">
        <v>16428.3</v>
      </c>
      <c r="F1100" s="48">
        <v>16428.3</v>
      </c>
      <c r="G1100" s="48">
        <v>0</v>
      </c>
      <c r="H1100" s="48">
        <v>0</v>
      </c>
      <c r="I1100" s="48">
        <v>0</v>
      </c>
      <c r="J1100" s="48">
        <v>0</v>
      </c>
      <c r="K1100" s="48">
        <v>0</v>
      </c>
      <c r="L1100" s="3"/>
    </row>
    <row r="1101" spans="1:15">
      <c r="A1101" s="131"/>
      <c r="B1101" s="114"/>
      <c r="C1101" s="75" t="s">
        <v>218</v>
      </c>
      <c r="D1101" s="48">
        <v>0</v>
      </c>
      <c r="E1101" s="48">
        <v>0</v>
      </c>
      <c r="F1101" s="48">
        <v>0</v>
      </c>
      <c r="G1101" s="48">
        <v>0</v>
      </c>
      <c r="H1101" s="48">
        <v>0</v>
      </c>
      <c r="I1101" s="48">
        <v>0</v>
      </c>
      <c r="J1101" s="48">
        <v>0</v>
      </c>
      <c r="K1101" s="48">
        <v>0</v>
      </c>
      <c r="L1101" s="3"/>
    </row>
    <row r="1102" spans="1:15" ht="31.5">
      <c r="A1102" s="131"/>
      <c r="B1102" s="114"/>
      <c r="C1102" s="75" t="s">
        <v>202</v>
      </c>
      <c r="D1102" s="48">
        <v>0</v>
      </c>
      <c r="E1102" s="48">
        <v>0</v>
      </c>
      <c r="F1102" s="48">
        <v>0</v>
      </c>
      <c r="G1102" s="48">
        <v>0</v>
      </c>
      <c r="H1102" s="48">
        <v>0</v>
      </c>
      <c r="I1102" s="48">
        <v>0</v>
      </c>
      <c r="J1102" s="48">
        <v>0</v>
      </c>
      <c r="K1102" s="48">
        <v>0</v>
      </c>
      <c r="L1102" s="3"/>
    </row>
    <row r="1103" spans="1:15">
      <c r="A1103" s="131"/>
      <c r="B1103" s="114"/>
      <c r="C1103" s="75" t="s">
        <v>219</v>
      </c>
      <c r="D1103" s="48">
        <v>0</v>
      </c>
      <c r="E1103" s="48" t="s">
        <v>265</v>
      </c>
      <c r="F1103" s="48" t="s">
        <v>265</v>
      </c>
      <c r="G1103" s="48" t="s">
        <v>265</v>
      </c>
      <c r="H1103" s="48">
        <v>0</v>
      </c>
      <c r="I1103" s="48">
        <v>0</v>
      </c>
      <c r="J1103" s="48" t="s">
        <v>265</v>
      </c>
      <c r="K1103" s="48" t="s">
        <v>265</v>
      </c>
      <c r="L1103" s="3"/>
    </row>
    <row r="1104" spans="1:15" ht="184.5" customHeight="1">
      <c r="A1104" s="131"/>
      <c r="B1104" s="114"/>
      <c r="C1104" s="75" t="s">
        <v>220</v>
      </c>
      <c r="D1104" s="48">
        <v>0</v>
      </c>
      <c r="E1104" s="48" t="s">
        <v>265</v>
      </c>
      <c r="F1104" s="48" t="s">
        <v>265</v>
      </c>
      <c r="G1104" s="48" t="s">
        <v>265</v>
      </c>
      <c r="H1104" s="48">
        <v>0</v>
      </c>
      <c r="I1104" s="48">
        <v>0</v>
      </c>
      <c r="J1104" s="48" t="s">
        <v>265</v>
      </c>
      <c r="K1104" s="48" t="s">
        <v>265</v>
      </c>
      <c r="L1104" s="3"/>
    </row>
    <row r="1105" spans="1:12" ht="15" customHeight="1">
      <c r="A1105" s="131" t="s">
        <v>308</v>
      </c>
      <c r="B1105" s="114" t="s">
        <v>195</v>
      </c>
      <c r="C1105" s="54" t="s">
        <v>3</v>
      </c>
      <c r="D1105" s="48">
        <f>SUM(D1106,D1108)</f>
        <v>941870.2</v>
      </c>
      <c r="E1105" s="48" t="s">
        <v>265</v>
      </c>
      <c r="F1105" s="48" t="s">
        <v>265</v>
      </c>
      <c r="G1105" s="48" t="s">
        <v>265</v>
      </c>
      <c r="H1105" s="48">
        <f>H1106+H1108+H1110+H1111</f>
        <v>150099.9</v>
      </c>
      <c r="I1105" s="48">
        <f>H1105/D1105*100</f>
        <v>15.936367877442137</v>
      </c>
      <c r="J1105" s="48" t="s">
        <v>265</v>
      </c>
      <c r="K1105" s="48" t="s">
        <v>265</v>
      </c>
      <c r="L1105" s="3"/>
    </row>
    <row r="1106" spans="1:12">
      <c r="A1106" s="131"/>
      <c r="B1106" s="114"/>
      <c r="C1106" s="75" t="s">
        <v>4</v>
      </c>
      <c r="D1106" s="48">
        <v>103605.7</v>
      </c>
      <c r="E1106" s="48">
        <v>103605.7</v>
      </c>
      <c r="F1106" s="48">
        <v>103605.7</v>
      </c>
      <c r="G1106" s="48">
        <v>16511</v>
      </c>
      <c r="H1106" s="48">
        <v>16511</v>
      </c>
      <c r="I1106" s="48">
        <f t="shared" ref="I1106:I1109" si="167">H1106/D1106*100</f>
        <v>15.936381878603203</v>
      </c>
      <c r="J1106" s="48">
        <f>G1106/E1106*100</f>
        <v>15.936381878603203</v>
      </c>
      <c r="K1106" s="48">
        <f>G1106/F1106*100</f>
        <v>15.936381878603203</v>
      </c>
      <c r="L1106" s="3"/>
    </row>
    <row r="1107" spans="1:12" ht="31.5">
      <c r="A1107" s="131"/>
      <c r="B1107" s="114"/>
      <c r="C1107" s="75" t="s">
        <v>201</v>
      </c>
      <c r="D1107" s="48">
        <v>103605.7</v>
      </c>
      <c r="E1107" s="48">
        <v>103605.7</v>
      </c>
      <c r="F1107" s="48">
        <v>103605.7</v>
      </c>
      <c r="G1107" s="48">
        <v>16511</v>
      </c>
      <c r="H1107" s="48">
        <v>16511</v>
      </c>
      <c r="I1107" s="48">
        <f t="shared" si="167"/>
        <v>15.936381878603203</v>
      </c>
      <c r="J1107" s="48">
        <f t="shared" ref="J1107:J1109" si="168">G1107/E1107*100</f>
        <v>15.936381878603203</v>
      </c>
      <c r="K1107" s="48">
        <f t="shared" ref="K1107:K1109" si="169">G1107/F1107*100</f>
        <v>15.936381878603203</v>
      </c>
      <c r="L1107" s="3"/>
    </row>
    <row r="1108" spans="1:12">
      <c r="A1108" s="131"/>
      <c r="B1108" s="114"/>
      <c r="C1108" s="75" t="s">
        <v>218</v>
      </c>
      <c r="D1108" s="48">
        <v>838264.5</v>
      </c>
      <c r="E1108" s="48">
        <v>838264.5</v>
      </c>
      <c r="F1108" s="48">
        <v>838264.5</v>
      </c>
      <c r="G1108" s="48">
        <v>133588.9</v>
      </c>
      <c r="H1108" s="48">
        <v>133588.9</v>
      </c>
      <c r="I1108" s="48">
        <f t="shared" si="167"/>
        <v>15.936366146961966</v>
      </c>
      <c r="J1108" s="48">
        <f t="shared" si="168"/>
        <v>15.936366146961966</v>
      </c>
      <c r="K1108" s="48">
        <f t="shared" si="169"/>
        <v>15.936366146961966</v>
      </c>
      <c r="L1108" s="3"/>
    </row>
    <row r="1109" spans="1:12" ht="31.5">
      <c r="A1109" s="131"/>
      <c r="B1109" s="114"/>
      <c r="C1109" s="75" t="s">
        <v>202</v>
      </c>
      <c r="D1109" s="48">
        <v>838264.5</v>
      </c>
      <c r="E1109" s="48">
        <v>838264.5</v>
      </c>
      <c r="F1109" s="48">
        <v>838264.5</v>
      </c>
      <c r="G1109" s="48">
        <v>133588.9</v>
      </c>
      <c r="H1109" s="48">
        <v>133588.9</v>
      </c>
      <c r="I1109" s="48">
        <f t="shared" si="167"/>
        <v>15.936366146961966</v>
      </c>
      <c r="J1109" s="48">
        <f t="shared" si="168"/>
        <v>15.936366146961966</v>
      </c>
      <c r="K1109" s="48">
        <f t="shared" si="169"/>
        <v>15.936366146961966</v>
      </c>
      <c r="L1109" s="3"/>
    </row>
    <row r="1110" spans="1:12">
      <c r="A1110" s="131"/>
      <c r="B1110" s="114"/>
      <c r="C1110" s="75" t="s">
        <v>219</v>
      </c>
      <c r="D1110" s="48">
        <v>0</v>
      </c>
      <c r="E1110" s="48" t="s">
        <v>265</v>
      </c>
      <c r="F1110" s="48" t="s">
        <v>265</v>
      </c>
      <c r="G1110" s="48">
        <v>0</v>
      </c>
      <c r="H1110" s="48">
        <v>0</v>
      </c>
      <c r="I1110" s="48">
        <v>0</v>
      </c>
      <c r="J1110" s="48">
        <v>0</v>
      </c>
      <c r="K1110" s="48">
        <v>0</v>
      </c>
      <c r="L1110" s="3"/>
    </row>
    <row r="1111" spans="1:12" ht="31.5">
      <c r="A1111" s="131"/>
      <c r="B1111" s="114"/>
      <c r="C1111" s="75" t="s">
        <v>220</v>
      </c>
      <c r="D1111" s="48">
        <v>0</v>
      </c>
      <c r="E1111" s="48" t="s">
        <v>265</v>
      </c>
      <c r="F1111" s="48" t="s">
        <v>265</v>
      </c>
      <c r="G1111" s="48">
        <v>0</v>
      </c>
      <c r="H1111" s="48">
        <v>0</v>
      </c>
      <c r="I1111" s="48">
        <v>0</v>
      </c>
      <c r="J1111" s="48">
        <v>0</v>
      </c>
      <c r="K1111" s="48">
        <v>0</v>
      </c>
      <c r="L1111" s="3"/>
    </row>
    <row r="1112" spans="1:12" hidden="1">
      <c r="A1112" s="131" t="s">
        <v>287</v>
      </c>
      <c r="B1112" s="114" t="s">
        <v>195</v>
      </c>
      <c r="C1112" s="54" t="s">
        <v>3</v>
      </c>
      <c r="D1112" s="48">
        <f>D1113+D1115+D1117+D1118</f>
        <v>0</v>
      </c>
      <c r="E1112" s="48" t="s">
        <v>265</v>
      </c>
      <c r="F1112" s="48" t="s">
        <v>265</v>
      </c>
      <c r="G1112" s="48" t="s">
        <v>265</v>
      </c>
      <c r="H1112" s="48">
        <f>H1113+H1115+H1117+H1118</f>
        <v>0</v>
      </c>
      <c r="I1112" s="48" t="e">
        <f>H1112/D1112*100</f>
        <v>#DIV/0!</v>
      </c>
      <c r="J1112" s="48" t="s">
        <v>265</v>
      </c>
      <c r="K1112" s="48" t="s">
        <v>265</v>
      </c>
      <c r="L1112" s="3"/>
    </row>
    <row r="1113" spans="1:12" hidden="1">
      <c r="A1113" s="131"/>
      <c r="B1113" s="114"/>
      <c r="C1113" s="75" t="s">
        <v>4</v>
      </c>
      <c r="D1113" s="48">
        <v>0</v>
      </c>
      <c r="E1113" s="48">
        <v>0</v>
      </c>
      <c r="F1113" s="48">
        <v>0</v>
      </c>
      <c r="G1113" s="48">
        <v>0</v>
      </c>
      <c r="H1113" s="48">
        <v>0</v>
      </c>
      <c r="I1113" s="48" t="e">
        <f t="shared" ref="I1113" si="170">H1113/D1113*100</f>
        <v>#DIV/0!</v>
      </c>
      <c r="J1113" s="48" t="e">
        <f>G1113/E1113*100</f>
        <v>#DIV/0!</v>
      </c>
      <c r="K1113" s="48" t="e">
        <f>G1113/F1113*100</f>
        <v>#DIV/0!</v>
      </c>
      <c r="L1113" s="3"/>
    </row>
    <row r="1114" spans="1:12" ht="31.5" hidden="1">
      <c r="A1114" s="131"/>
      <c r="B1114" s="114"/>
      <c r="C1114" s="75" t="s">
        <v>201</v>
      </c>
      <c r="D1114" s="48">
        <v>0</v>
      </c>
      <c r="E1114" s="48">
        <v>0</v>
      </c>
      <c r="F1114" s="48">
        <v>0</v>
      </c>
      <c r="G1114" s="48">
        <v>0</v>
      </c>
      <c r="H1114" s="48">
        <v>0</v>
      </c>
      <c r="I1114" s="48">
        <v>0</v>
      </c>
      <c r="J1114" s="48">
        <v>0</v>
      </c>
      <c r="K1114" s="48">
        <v>0</v>
      </c>
      <c r="L1114" s="3"/>
    </row>
    <row r="1115" spans="1:12" hidden="1">
      <c r="A1115" s="131"/>
      <c r="B1115" s="114"/>
      <c r="C1115" s="75" t="s">
        <v>218</v>
      </c>
      <c r="D1115" s="48">
        <v>0</v>
      </c>
      <c r="E1115" s="48">
        <v>0</v>
      </c>
      <c r="F1115" s="48">
        <v>0</v>
      </c>
      <c r="G1115" s="48">
        <v>0</v>
      </c>
      <c r="H1115" s="48">
        <v>0</v>
      </c>
      <c r="I1115" s="48">
        <v>0</v>
      </c>
      <c r="J1115" s="48">
        <v>0</v>
      </c>
      <c r="K1115" s="48">
        <v>0</v>
      </c>
      <c r="L1115" s="3"/>
    </row>
    <row r="1116" spans="1:12" ht="31.5" hidden="1">
      <c r="A1116" s="131"/>
      <c r="B1116" s="114"/>
      <c r="C1116" s="75" t="s">
        <v>202</v>
      </c>
      <c r="D1116" s="48">
        <v>0</v>
      </c>
      <c r="E1116" s="48">
        <v>0</v>
      </c>
      <c r="F1116" s="48">
        <v>0</v>
      </c>
      <c r="G1116" s="48">
        <v>0</v>
      </c>
      <c r="H1116" s="48">
        <v>0</v>
      </c>
      <c r="I1116" s="48">
        <v>0</v>
      </c>
      <c r="J1116" s="48">
        <v>0</v>
      </c>
      <c r="K1116" s="48">
        <v>0</v>
      </c>
      <c r="L1116" s="3"/>
    </row>
    <row r="1117" spans="1:12" hidden="1">
      <c r="A1117" s="131"/>
      <c r="B1117" s="114"/>
      <c r="C1117" s="75" t="s">
        <v>219</v>
      </c>
      <c r="D1117" s="48">
        <v>0</v>
      </c>
      <c r="E1117" s="48" t="s">
        <v>265</v>
      </c>
      <c r="F1117" s="48" t="s">
        <v>265</v>
      </c>
      <c r="G1117" s="48" t="s">
        <v>265</v>
      </c>
      <c r="H1117" s="48">
        <v>0</v>
      </c>
      <c r="I1117" s="48">
        <v>0</v>
      </c>
      <c r="J1117" s="48">
        <v>0</v>
      </c>
      <c r="K1117" s="48">
        <v>0</v>
      </c>
      <c r="L1117" s="3"/>
    </row>
    <row r="1118" spans="1:12" ht="31.5" hidden="1">
      <c r="A1118" s="131"/>
      <c r="B1118" s="114"/>
      <c r="C1118" s="75" t="s">
        <v>220</v>
      </c>
      <c r="D1118" s="48">
        <v>0</v>
      </c>
      <c r="E1118" s="48" t="s">
        <v>265</v>
      </c>
      <c r="F1118" s="48" t="s">
        <v>265</v>
      </c>
      <c r="G1118" s="48" t="s">
        <v>265</v>
      </c>
      <c r="H1118" s="48">
        <v>0</v>
      </c>
      <c r="I1118" s="48">
        <v>0</v>
      </c>
      <c r="J1118" s="48">
        <v>0</v>
      </c>
      <c r="K1118" s="48">
        <v>0</v>
      </c>
      <c r="L1118" s="3"/>
    </row>
    <row r="1119" spans="1:12" hidden="1">
      <c r="A1119" s="131" t="s">
        <v>117</v>
      </c>
      <c r="B1119" s="114" t="s">
        <v>198</v>
      </c>
      <c r="C1119" s="54" t="s">
        <v>3</v>
      </c>
      <c r="D1119" s="48">
        <f>D1120+D1122+D1124+D1125</f>
        <v>0</v>
      </c>
      <c r="E1119" s="48" t="s">
        <v>265</v>
      </c>
      <c r="F1119" s="48" t="s">
        <v>265</v>
      </c>
      <c r="G1119" s="48" t="s">
        <v>265</v>
      </c>
      <c r="H1119" s="48">
        <f>H1120+H1122+H1124+H1125</f>
        <v>0</v>
      </c>
      <c r="I1119" s="48" t="e">
        <f t="shared" si="159"/>
        <v>#DIV/0!</v>
      </c>
      <c r="J1119" s="48" t="s">
        <v>265</v>
      </c>
      <c r="K1119" s="48" t="s">
        <v>265</v>
      </c>
      <c r="L1119" s="3"/>
    </row>
    <row r="1120" spans="1:12" hidden="1">
      <c r="A1120" s="131"/>
      <c r="B1120" s="114"/>
      <c r="C1120" s="75" t="s">
        <v>4</v>
      </c>
      <c r="D1120" s="48">
        <v>0</v>
      </c>
      <c r="E1120" s="48">
        <v>0</v>
      </c>
      <c r="F1120" s="48">
        <v>0</v>
      </c>
      <c r="G1120" s="48">
        <v>0</v>
      </c>
      <c r="H1120" s="48">
        <v>0</v>
      </c>
      <c r="I1120" s="48" t="e">
        <f t="shared" si="159"/>
        <v>#DIV/0!</v>
      </c>
      <c r="J1120" s="48" t="e">
        <f>G1120/E1120*100</f>
        <v>#DIV/0!</v>
      </c>
      <c r="K1120" s="48" t="e">
        <f t="shared" si="160"/>
        <v>#DIV/0!</v>
      </c>
      <c r="L1120" s="3"/>
    </row>
    <row r="1121" spans="1:12" ht="31.5" hidden="1">
      <c r="A1121" s="131"/>
      <c r="B1121" s="114"/>
      <c r="C1121" s="75" t="s">
        <v>201</v>
      </c>
      <c r="D1121" s="48">
        <v>0</v>
      </c>
      <c r="E1121" s="48">
        <v>0</v>
      </c>
      <c r="F1121" s="48">
        <v>0</v>
      </c>
      <c r="G1121" s="48">
        <v>0</v>
      </c>
      <c r="H1121" s="48">
        <v>0</v>
      </c>
      <c r="I1121" s="48" t="e">
        <f t="shared" si="159"/>
        <v>#DIV/0!</v>
      </c>
      <c r="J1121" s="48" t="e">
        <f>G1121/E1121*100</f>
        <v>#DIV/0!</v>
      </c>
      <c r="K1121" s="48" t="e">
        <f t="shared" si="160"/>
        <v>#DIV/0!</v>
      </c>
      <c r="L1121" s="3"/>
    </row>
    <row r="1122" spans="1:12" hidden="1">
      <c r="A1122" s="131"/>
      <c r="B1122" s="114"/>
      <c r="C1122" s="75" t="s">
        <v>218</v>
      </c>
      <c r="D1122" s="48">
        <v>0</v>
      </c>
      <c r="E1122" s="48">
        <v>0</v>
      </c>
      <c r="F1122" s="48">
        <v>0</v>
      </c>
      <c r="G1122" s="48">
        <v>0</v>
      </c>
      <c r="H1122" s="48">
        <v>0</v>
      </c>
      <c r="I1122" s="48" t="e">
        <f t="shared" si="159"/>
        <v>#DIV/0!</v>
      </c>
      <c r="J1122" s="48" t="e">
        <f>G1122/E1122*100</f>
        <v>#DIV/0!</v>
      </c>
      <c r="K1122" s="48" t="e">
        <f t="shared" si="160"/>
        <v>#DIV/0!</v>
      </c>
      <c r="L1122" s="3"/>
    </row>
    <row r="1123" spans="1:12" ht="31.5" hidden="1">
      <c r="A1123" s="131"/>
      <c r="B1123" s="114"/>
      <c r="C1123" s="75" t="s">
        <v>202</v>
      </c>
      <c r="D1123" s="48">
        <v>0</v>
      </c>
      <c r="E1123" s="48">
        <v>0</v>
      </c>
      <c r="F1123" s="48">
        <v>0</v>
      </c>
      <c r="G1123" s="48">
        <v>0</v>
      </c>
      <c r="H1123" s="48">
        <v>0</v>
      </c>
      <c r="I1123" s="48" t="e">
        <f t="shared" si="159"/>
        <v>#DIV/0!</v>
      </c>
      <c r="J1123" s="48" t="e">
        <f>G1123/E1123*100</f>
        <v>#DIV/0!</v>
      </c>
      <c r="K1123" s="48" t="e">
        <f t="shared" si="160"/>
        <v>#DIV/0!</v>
      </c>
      <c r="L1123" s="3"/>
    </row>
    <row r="1124" spans="1:12" hidden="1">
      <c r="A1124" s="131"/>
      <c r="B1124" s="114"/>
      <c r="C1124" s="75" t="s">
        <v>219</v>
      </c>
      <c r="D1124" s="48">
        <v>0</v>
      </c>
      <c r="E1124" s="48" t="s">
        <v>265</v>
      </c>
      <c r="F1124" s="48" t="s">
        <v>265</v>
      </c>
      <c r="G1124" s="48" t="s">
        <v>265</v>
      </c>
      <c r="H1124" s="48">
        <v>0</v>
      </c>
      <c r="I1124" s="48">
        <v>0</v>
      </c>
      <c r="J1124" s="48" t="s">
        <v>265</v>
      </c>
      <c r="K1124" s="48" t="s">
        <v>265</v>
      </c>
      <c r="L1124" s="3"/>
    </row>
    <row r="1125" spans="1:12" ht="31.5" hidden="1">
      <c r="A1125" s="131"/>
      <c r="B1125" s="114"/>
      <c r="C1125" s="75" t="s">
        <v>220</v>
      </c>
      <c r="D1125" s="48">
        <v>0</v>
      </c>
      <c r="E1125" s="48" t="s">
        <v>265</v>
      </c>
      <c r="F1125" s="48" t="s">
        <v>265</v>
      </c>
      <c r="G1125" s="48" t="s">
        <v>265</v>
      </c>
      <c r="H1125" s="48">
        <v>0</v>
      </c>
      <c r="I1125" s="48">
        <v>0</v>
      </c>
      <c r="J1125" s="48" t="s">
        <v>265</v>
      </c>
      <c r="K1125" s="48" t="s">
        <v>265</v>
      </c>
      <c r="L1125" s="3"/>
    </row>
    <row r="1126" spans="1:12" hidden="1">
      <c r="A1126" s="131" t="s">
        <v>116</v>
      </c>
      <c r="B1126" s="114" t="s">
        <v>198</v>
      </c>
      <c r="C1126" s="54" t="s">
        <v>3</v>
      </c>
      <c r="D1126" s="48">
        <f>D1127+D1129+D1131+D1132</f>
        <v>0</v>
      </c>
      <c r="E1126" s="48" t="s">
        <v>265</v>
      </c>
      <c r="F1126" s="48" t="s">
        <v>265</v>
      </c>
      <c r="G1126" s="48" t="s">
        <v>265</v>
      </c>
      <c r="H1126" s="48">
        <f>H1127+H1129+H1131+H1132</f>
        <v>0</v>
      </c>
      <c r="I1126" s="48" t="e">
        <f t="shared" si="159"/>
        <v>#DIV/0!</v>
      </c>
      <c r="J1126" s="48" t="s">
        <v>265</v>
      </c>
      <c r="K1126" s="48" t="s">
        <v>265</v>
      </c>
      <c r="L1126" s="3"/>
    </row>
    <row r="1127" spans="1:12" hidden="1">
      <c r="A1127" s="131"/>
      <c r="B1127" s="114"/>
      <c r="C1127" s="75" t="s">
        <v>4</v>
      </c>
      <c r="D1127" s="48">
        <v>0</v>
      </c>
      <c r="E1127" s="48">
        <v>0</v>
      </c>
      <c r="F1127" s="48">
        <v>0</v>
      </c>
      <c r="G1127" s="48">
        <v>0</v>
      </c>
      <c r="H1127" s="48">
        <v>0</v>
      </c>
      <c r="I1127" s="48" t="e">
        <f t="shared" si="159"/>
        <v>#DIV/0!</v>
      </c>
      <c r="J1127" s="48" t="e">
        <f>G1127/E1127*100</f>
        <v>#DIV/0!</v>
      </c>
      <c r="K1127" s="48" t="e">
        <f t="shared" si="160"/>
        <v>#DIV/0!</v>
      </c>
      <c r="L1127" s="3"/>
    </row>
    <row r="1128" spans="1:12" ht="31.5" hidden="1">
      <c r="A1128" s="131"/>
      <c r="B1128" s="114"/>
      <c r="C1128" s="75" t="s">
        <v>201</v>
      </c>
      <c r="D1128" s="48">
        <v>0</v>
      </c>
      <c r="E1128" s="48">
        <v>0</v>
      </c>
      <c r="F1128" s="48">
        <v>0</v>
      </c>
      <c r="G1128" s="48">
        <v>0</v>
      </c>
      <c r="H1128" s="48">
        <v>0</v>
      </c>
      <c r="I1128" s="48" t="e">
        <f t="shared" si="159"/>
        <v>#DIV/0!</v>
      </c>
      <c r="J1128" s="48" t="e">
        <f>G1128/E1128*100</f>
        <v>#DIV/0!</v>
      </c>
      <c r="K1128" s="48" t="e">
        <f t="shared" si="160"/>
        <v>#DIV/0!</v>
      </c>
      <c r="L1128" s="3"/>
    </row>
    <row r="1129" spans="1:12" hidden="1">
      <c r="A1129" s="131"/>
      <c r="B1129" s="114"/>
      <c r="C1129" s="75" t="s">
        <v>218</v>
      </c>
      <c r="D1129" s="48">
        <v>0</v>
      </c>
      <c r="E1129" s="48">
        <v>0</v>
      </c>
      <c r="F1129" s="48">
        <v>0</v>
      </c>
      <c r="G1129" s="48">
        <v>0</v>
      </c>
      <c r="H1129" s="48">
        <v>0</v>
      </c>
      <c r="I1129" s="48" t="e">
        <f t="shared" si="159"/>
        <v>#DIV/0!</v>
      </c>
      <c r="J1129" s="48" t="e">
        <f>G1129/E1129*100</f>
        <v>#DIV/0!</v>
      </c>
      <c r="K1129" s="48" t="e">
        <f t="shared" si="160"/>
        <v>#DIV/0!</v>
      </c>
      <c r="L1129" s="3"/>
    </row>
    <row r="1130" spans="1:12" ht="31.5" hidden="1">
      <c r="A1130" s="131"/>
      <c r="B1130" s="114"/>
      <c r="C1130" s="75" t="s">
        <v>202</v>
      </c>
      <c r="D1130" s="48">
        <v>0</v>
      </c>
      <c r="E1130" s="48">
        <v>0</v>
      </c>
      <c r="F1130" s="48">
        <v>0</v>
      </c>
      <c r="G1130" s="48">
        <v>0</v>
      </c>
      <c r="H1130" s="48">
        <v>0</v>
      </c>
      <c r="I1130" s="48" t="e">
        <f t="shared" si="159"/>
        <v>#DIV/0!</v>
      </c>
      <c r="J1130" s="48" t="e">
        <f>G1130/E1130*100</f>
        <v>#DIV/0!</v>
      </c>
      <c r="K1130" s="48" t="e">
        <f t="shared" si="160"/>
        <v>#DIV/0!</v>
      </c>
      <c r="L1130" s="3"/>
    </row>
    <row r="1131" spans="1:12" hidden="1">
      <c r="A1131" s="131"/>
      <c r="B1131" s="114"/>
      <c r="C1131" s="75" t="s">
        <v>219</v>
      </c>
      <c r="D1131" s="48">
        <v>0</v>
      </c>
      <c r="E1131" s="48" t="s">
        <v>265</v>
      </c>
      <c r="F1131" s="48" t="s">
        <v>265</v>
      </c>
      <c r="G1131" s="48" t="s">
        <v>265</v>
      </c>
      <c r="H1131" s="48">
        <v>0</v>
      </c>
      <c r="I1131" s="48">
        <v>0</v>
      </c>
      <c r="J1131" s="48" t="s">
        <v>265</v>
      </c>
      <c r="K1131" s="48" t="s">
        <v>265</v>
      </c>
      <c r="L1131" s="3"/>
    </row>
    <row r="1132" spans="1:12" ht="31.5" hidden="1">
      <c r="A1132" s="131"/>
      <c r="B1132" s="114"/>
      <c r="C1132" s="75" t="s">
        <v>220</v>
      </c>
      <c r="D1132" s="48">
        <v>0</v>
      </c>
      <c r="E1132" s="48" t="s">
        <v>265</v>
      </c>
      <c r="F1132" s="48" t="s">
        <v>265</v>
      </c>
      <c r="G1132" s="48" t="s">
        <v>265</v>
      </c>
      <c r="H1132" s="48">
        <v>0</v>
      </c>
      <c r="I1132" s="48">
        <v>0</v>
      </c>
      <c r="J1132" s="48" t="s">
        <v>265</v>
      </c>
      <c r="K1132" s="48" t="s">
        <v>265</v>
      </c>
      <c r="L1132" s="3"/>
    </row>
    <row r="1133" spans="1:12">
      <c r="A1133" s="131" t="s">
        <v>115</v>
      </c>
      <c r="B1133" s="114" t="s">
        <v>199</v>
      </c>
      <c r="C1133" s="54" t="s">
        <v>3</v>
      </c>
      <c r="D1133" s="48">
        <f>D1134+D1136+D1138+D1139</f>
        <v>3000</v>
      </c>
      <c r="E1133" s="48" t="s">
        <v>265</v>
      </c>
      <c r="F1133" s="48" t="s">
        <v>265</v>
      </c>
      <c r="G1133" s="48" t="s">
        <v>265</v>
      </c>
      <c r="H1133" s="48">
        <v>0</v>
      </c>
      <c r="I1133" s="48">
        <f t="shared" si="159"/>
        <v>0</v>
      </c>
      <c r="J1133" s="48" t="s">
        <v>265</v>
      </c>
      <c r="K1133" s="48" t="s">
        <v>265</v>
      </c>
      <c r="L1133" s="3"/>
    </row>
    <row r="1134" spans="1:12">
      <c r="A1134" s="131"/>
      <c r="B1134" s="114"/>
      <c r="C1134" s="75" t="s">
        <v>4</v>
      </c>
      <c r="D1134" s="48">
        <v>3000</v>
      </c>
      <c r="E1134" s="48">
        <v>3000</v>
      </c>
      <c r="F1134" s="48">
        <v>2700</v>
      </c>
      <c r="G1134" s="48">
        <v>0</v>
      </c>
      <c r="H1134" s="48">
        <v>0</v>
      </c>
      <c r="I1134" s="48">
        <v>0</v>
      </c>
      <c r="J1134" s="48">
        <f>G1134/E1134*100</f>
        <v>0</v>
      </c>
      <c r="K1134" s="48">
        <f t="shared" si="160"/>
        <v>0</v>
      </c>
      <c r="L1134" s="3"/>
    </row>
    <row r="1135" spans="1:12" ht="31.5">
      <c r="A1135" s="131"/>
      <c r="B1135" s="114"/>
      <c r="C1135" s="75" t="s">
        <v>201</v>
      </c>
      <c r="D1135" s="48">
        <v>0</v>
      </c>
      <c r="E1135" s="48">
        <v>0</v>
      </c>
      <c r="F1135" s="48">
        <v>0</v>
      </c>
      <c r="G1135" s="48">
        <v>0</v>
      </c>
      <c r="H1135" s="48">
        <v>0</v>
      </c>
      <c r="I1135" s="48">
        <v>0</v>
      </c>
      <c r="J1135" s="48">
        <v>0</v>
      </c>
      <c r="K1135" s="48">
        <v>0</v>
      </c>
      <c r="L1135" s="3"/>
    </row>
    <row r="1136" spans="1:12">
      <c r="A1136" s="131"/>
      <c r="B1136" s="114"/>
      <c r="C1136" s="75" t="s">
        <v>218</v>
      </c>
      <c r="D1136" s="48">
        <v>0</v>
      </c>
      <c r="E1136" s="48">
        <v>0</v>
      </c>
      <c r="F1136" s="48">
        <v>0</v>
      </c>
      <c r="G1136" s="48">
        <v>0</v>
      </c>
      <c r="H1136" s="48">
        <v>0</v>
      </c>
      <c r="I1136" s="48">
        <v>0</v>
      </c>
      <c r="J1136" s="48">
        <v>0</v>
      </c>
      <c r="K1136" s="48">
        <v>0</v>
      </c>
      <c r="L1136" s="3"/>
    </row>
    <row r="1137" spans="1:12" ht="31.5">
      <c r="A1137" s="131"/>
      <c r="B1137" s="114"/>
      <c r="C1137" s="75" t="s">
        <v>202</v>
      </c>
      <c r="D1137" s="48">
        <v>0</v>
      </c>
      <c r="E1137" s="48">
        <v>0</v>
      </c>
      <c r="F1137" s="48">
        <v>0</v>
      </c>
      <c r="G1137" s="48">
        <v>0</v>
      </c>
      <c r="H1137" s="48">
        <v>0</v>
      </c>
      <c r="I1137" s="48">
        <v>0</v>
      </c>
      <c r="J1137" s="48">
        <v>0</v>
      </c>
      <c r="K1137" s="48">
        <v>0</v>
      </c>
      <c r="L1137" s="3"/>
    </row>
    <row r="1138" spans="1:12">
      <c r="A1138" s="131"/>
      <c r="B1138" s="114"/>
      <c r="C1138" s="75" t="s">
        <v>219</v>
      </c>
      <c r="D1138" s="48">
        <v>0</v>
      </c>
      <c r="E1138" s="48" t="s">
        <v>265</v>
      </c>
      <c r="F1138" s="48" t="s">
        <v>265</v>
      </c>
      <c r="G1138" s="48" t="s">
        <v>265</v>
      </c>
      <c r="H1138" s="48">
        <v>0</v>
      </c>
      <c r="I1138" s="48">
        <v>0</v>
      </c>
      <c r="J1138" s="48" t="s">
        <v>265</v>
      </c>
      <c r="K1138" s="48" t="s">
        <v>265</v>
      </c>
      <c r="L1138" s="3"/>
    </row>
    <row r="1139" spans="1:12" ht="31.5">
      <c r="A1139" s="131"/>
      <c r="B1139" s="114"/>
      <c r="C1139" s="75" t="s">
        <v>220</v>
      </c>
      <c r="D1139" s="48">
        <v>0</v>
      </c>
      <c r="E1139" s="48" t="s">
        <v>265</v>
      </c>
      <c r="F1139" s="48" t="s">
        <v>265</v>
      </c>
      <c r="G1139" s="48" t="s">
        <v>265</v>
      </c>
      <c r="H1139" s="48">
        <v>0</v>
      </c>
      <c r="I1139" s="48">
        <v>0</v>
      </c>
      <c r="J1139" s="48" t="s">
        <v>265</v>
      </c>
      <c r="K1139" s="48" t="s">
        <v>265</v>
      </c>
      <c r="L1139" s="3"/>
    </row>
    <row r="1140" spans="1:12" hidden="1">
      <c r="A1140" s="131" t="s">
        <v>32</v>
      </c>
      <c r="B1140" s="114" t="s">
        <v>195</v>
      </c>
      <c r="C1140" s="54" t="s">
        <v>3</v>
      </c>
      <c r="D1140" s="48">
        <f>D1141+D1143+D1145+D1146</f>
        <v>0</v>
      </c>
      <c r="E1140" s="48" t="s">
        <v>265</v>
      </c>
      <c r="F1140" s="48" t="s">
        <v>265</v>
      </c>
      <c r="G1140" s="48" t="s">
        <v>265</v>
      </c>
      <c r="H1140" s="48">
        <f>H1141+H1143+H1145+H1146</f>
        <v>0</v>
      </c>
      <c r="I1140" s="48">
        <v>0</v>
      </c>
      <c r="J1140" s="48" t="s">
        <v>265</v>
      </c>
      <c r="K1140" s="48" t="s">
        <v>265</v>
      </c>
      <c r="L1140" s="3"/>
    </row>
    <row r="1141" spans="1:12" hidden="1">
      <c r="A1141" s="131"/>
      <c r="B1141" s="114"/>
      <c r="C1141" s="75" t="s">
        <v>4</v>
      </c>
      <c r="D1141" s="48">
        <v>0</v>
      </c>
      <c r="E1141" s="48">
        <v>0</v>
      </c>
      <c r="F1141" s="48">
        <v>0</v>
      </c>
      <c r="G1141" s="48">
        <v>0</v>
      </c>
      <c r="H1141" s="48">
        <v>0</v>
      </c>
      <c r="I1141" s="48">
        <v>0</v>
      </c>
      <c r="J1141" s="48">
        <v>0</v>
      </c>
      <c r="K1141" s="48">
        <v>0</v>
      </c>
      <c r="L1141" s="3"/>
    </row>
    <row r="1142" spans="1:12" ht="31.5" hidden="1">
      <c r="A1142" s="131"/>
      <c r="B1142" s="114"/>
      <c r="C1142" s="75" t="s">
        <v>201</v>
      </c>
      <c r="D1142" s="48">
        <v>0</v>
      </c>
      <c r="E1142" s="48">
        <v>0</v>
      </c>
      <c r="F1142" s="48">
        <v>0</v>
      </c>
      <c r="G1142" s="48">
        <v>0</v>
      </c>
      <c r="H1142" s="48">
        <v>0</v>
      </c>
      <c r="I1142" s="48">
        <v>0</v>
      </c>
      <c r="J1142" s="48">
        <v>0</v>
      </c>
      <c r="K1142" s="48">
        <v>0</v>
      </c>
      <c r="L1142" s="3"/>
    </row>
    <row r="1143" spans="1:12" hidden="1">
      <c r="A1143" s="131"/>
      <c r="B1143" s="114"/>
      <c r="C1143" s="75" t="s">
        <v>218</v>
      </c>
      <c r="D1143" s="48">
        <v>0</v>
      </c>
      <c r="E1143" s="48">
        <v>0</v>
      </c>
      <c r="F1143" s="48">
        <v>0</v>
      </c>
      <c r="G1143" s="48">
        <v>0</v>
      </c>
      <c r="H1143" s="48">
        <v>0</v>
      </c>
      <c r="I1143" s="48">
        <v>0</v>
      </c>
      <c r="J1143" s="48">
        <v>0</v>
      </c>
      <c r="K1143" s="48">
        <v>0</v>
      </c>
      <c r="L1143" s="3"/>
    </row>
    <row r="1144" spans="1:12" ht="57" hidden="1" customHeight="1">
      <c r="A1144" s="131"/>
      <c r="B1144" s="114"/>
      <c r="C1144" s="75" t="s">
        <v>202</v>
      </c>
      <c r="D1144" s="48">
        <v>0</v>
      </c>
      <c r="E1144" s="48">
        <v>0</v>
      </c>
      <c r="F1144" s="48">
        <v>0</v>
      </c>
      <c r="G1144" s="48">
        <v>0</v>
      </c>
      <c r="H1144" s="48">
        <v>0</v>
      </c>
      <c r="I1144" s="48">
        <v>0</v>
      </c>
      <c r="J1144" s="48">
        <v>0</v>
      </c>
      <c r="K1144" s="48">
        <v>0</v>
      </c>
      <c r="L1144" s="3"/>
    </row>
    <row r="1145" spans="1:12" hidden="1">
      <c r="A1145" s="131"/>
      <c r="B1145" s="114"/>
      <c r="C1145" s="75" t="s">
        <v>219</v>
      </c>
      <c r="D1145" s="48">
        <v>0</v>
      </c>
      <c r="E1145" s="48" t="s">
        <v>265</v>
      </c>
      <c r="F1145" s="48" t="s">
        <v>265</v>
      </c>
      <c r="G1145" s="48" t="s">
        <v>265</v>
      </c>
      <c r="H1145" s="48">
        <v>0</v>
      </c>
      <c r="I1145" s="48">
        <v>0</v>
      </c>
      <c r="J1145" s="48" t="s">
        <v>265</v>
      </c>
      <c r="K1145" s="48" t="s">
        <v>265</v>
      </c>
      <c r="L1145" s="3"/>
    </row>
    <row r="1146" spans="1:12" ht="31.5" hidden="1">
      <c r="A1146" s="131"/>
      <c r="B1146" s="114"/>
      <c r="C1146" s="75" t="s">
        <v>220</v>
      </c>
      <c r="D1146" s="48">
        <v>0</v>
      </c>
      <c r="E1146" s="48" t="s">
        <v>265</v>
      </c>
      <c r="F1146" s="48" t="s">
        <v>265</v>
      </c>
      <c r="G1146" s="48" t="s">
        <v>265</v>
      </c>
      <c r="H1146" s="48">
        <v>0</v>
      </c>
      <c r="I1146" s="48">
        <v>0</v>
      </c>
      <c r="J1146" s="48" t="s">
        <v>265</v>
      </c>
      <c r="K1146" s="48" t="s">
        <v>265</v>
      </c>
      <c r="L1146" s="3"/>
    </row>
    <row r="1147" spans="1:12" hidden="1">
      <c r="A1147" s="121" t="s">
        <v>204</v>
      </c>
      <c r="B1147" s="114" t="s">
        <v>195</v>
      </c>
      <c r="C1147" s="54" t="s">
        <v>3</v>
      </c>
      <c r="D1147" s="48">
        <f>D1148+D1150+D1152+D1153</f>
        <v>0</v>
      </c>
      <c r="E1147" s="48">
        <f>E1148+E1150</f>
        <v>0</v>
      </c>
      <c r="F1147" s="48">
        <f>F1148+F1150</f>
        <v>0</v>
      </c>
      <c r="G1147" s="48">
        <f>G1148+G1150</f>
        <v>0</v>
      </c>
      <c r="H1147" s="48">
        <f>H1148+H1150+H1152+H1153</f>
        <v>0</v>
      </c>
      <c r="I1147" s="48">
        <v>0</v>
      </c>
      <c r="J1147" s="48" t="s">
        <v>265</v>
      </c>
      <c r="K1147" s="48" t="s">
        <v>265</v>
      </c>
      <c r="L1147" s="3"/>
    </row>
    <row r="1148" spans="1:12" hidden="1">
      <c r="A1148" s="121"/>
      <c r="B1148" s="114"/>
      <c r="C1148" s="75" t="s">
        <v>4</v>
      </c>
      <c r="D1148" s="48">
        <v>0</v>
      </c>
      <c r="E1148" s="48">
        <v>0</v>
      </c>
      <c r="F1148" s="48">
        <v>0</v>
      </c>
      <c r="G1148" s="48">
        <v>0</v>
      </c>
      <c r="H1148" s="48">
        <v>0</v>
      </c>
      <c r="I1148" s="48">
        <v>0</v>
      </c>
      <c r="J1148" s="48" t="s">
        <v>265</v>
      </c>
      <c r="K1148" s="48" t="s">
        <v>265</v>
      </c>
      <c r="L1148" s="3"/>
    </row>
    <row r="1149" spans="1:12" ht="31.5" hidden="1">
      <c r="A1149" s="121"/>
      <c r="B1149" s="114"/>
      <c r="C1149" s="75" t="s">
        <v>201</v>
      </c>
      <c r="D1149" s="48">
        <v>0</v>
      </c>
      <c r="E1149" s="48">
        <v>0</v>
      </c>
      <c r="F1149" s="48">
        <v>0</v>
      </c>
      <c r="G1149" s="48">
        <v>0</v>
      </c>
      <c r="H1149" s="48">
        <v>0</v>
      </c>
      <c r="I1149" s="48">
        <v>0</v>
      </c>
      <c r="J1149" s="48" t="s">
        <v>265</v>
      </c>
      <c r="K1149" s="48" t="s">
        <v>265</v>
      </c>
      <c r="L1149" s="3"/>
    </row>
    <row r="1150" spans="1:12" hidden="1">
      <c r="A1150" s="121"/>
      <c r="B1150" s="114"/>
      <c r="C1150" s="75" t="s">
        <v>9</v>
      </c>
      <c r="D1150" s="48">
        <v>0</v>
      </c>
      <c r="E1150" s="48">
        <v>0</v>
      </c>
      <c r="F1150" s="48">
        <v>0</v>
      </c>
      <c r="G1150" s="48">
        <v>0</v>
      </c>
      <c r="H1150" s="48">
        <v>0</v>
      </c>
      <c r="I1150" s="48">
        <v>0</v>
      </c>
      <c r="J1150" s="48" t="s">
        <v>265</v>
      </c>
      <c r="K1150" s="48" t="s">
        <v>265</v>
      </c>
      <c r="L1150" s="3"/>
    </row>
    <row r="1151" spans="1:12" ht="31.5" hidden="1">
      <c r="A1151" s="121"/>
      <c r="B1151" s="114"/>
      <c r="C1151" s="75" t="s">
        <v>202</v>
      </c>
      <c r="D1151" s="48">
        <v>0</v>
      </c>
      <c r="E1151" s="48">
        <v>0</v>
      </c>
      <c r="F1151" s="48">
        <v>0</v>
      </c>
      <c r="G1151" s="48">
        <v>0</v>
      </c>
      <c r="H1151" s="48">
        <v>0</v>
      </c>
      <c r="I1151" s="48">
        <v>0</v>
      </c>
      <c r="J1151" s="48" t="s">
        <v>265</v>
      </c>
      <c r="K1151" s="48" t="s">
        <v>265</v>
      </c>
      <c r="L1151" s="3"/>
    </row>
    <row r="1152" spans="1:12" hidden="1">
      <c r="A1152" s="121"/>
      <c r="B1152" s="114"/>
      <c r="C1152" s="75" t="s">
        <v>219</v>
      </c>
      <c r="D1152" s="48">
        <v>0</v>
      </c>
      <c r="E1152" s="48" t="s">
        <v>265</v>
      </c>
      <c r="F1152" s="48" t="s">
        <v>265</v>
      </c>
      <c r="G1152" s="48" t="s">
        <v>265</v>
      </c>
      <c r="H1152" s="48">
        <v>0</v>
      </c>
      <c r="I1152" s="48">
        <v>0</v>
      </c>
      <c r="J1152" s="48" t="s">
        <v>265</v>
      </c>
      <c r="K1152" s="48" t="s">
        <v>265</v>
      </c>
      <c r="L1152" s="3"/>
    </row>
    <row r="1153" spans="1:14" ht="31.5" hidden="1">
      <c r="A1153" s="121"/>
      <c r="B1153" s="114"/>
      <c r="C1153" s="75" t="s">
        <v>220</v>
      </c>
      <c r="D1153" s="48">
        <v>0</v>
      </c>
      <c r="E1153" s="48" t="s">
        <v>265</v>
      </c>
      <c r="F1153" s="48" t="s">
        <v>265</v>
      </c>
      <c r="G1153" s="48" t="s">
        <v>265</v>
      </c>
      <c r="H1153" s="48">
        <v>0</v>
      </c>
      <c r="I1153" s="48">
        <v>0</v>
      </c>
      <c r="J1153" s="48" t="s">
        <v>265</v>
      </c>
      <c r="K1153" s="48" t="s">
        <v>265</v>
      </c>
      <c r="L1153" s="3"/>
    </row>
    <row r="1154" spans="1:14" ht="15.75" customHeight="1">
      <c r="A1154" s="131" t="s">
        <v>205</v>
      </c>
      <c r="B1154" s="114" t="s">
        <v>195</v>
      </c>
      <c r="C1154" s="54" t="s">
        <v>3</v>
      </c>
      <c r="D1154" s="48">
        <f>D1155+D1157+D1159+D1160</f>
        <v>210505.60000000001</v>
      </c>
      <c r="E1154" s="48" t="s">
        <v>265</v>
      </c>
      <c r="F1154" s="48" t="s">
        <v>265</v>
      </c>
      <c r="G1154" s="48" t="s">
        <v>265</v>
      </c>
      <c r="H1154" s="48">
        <f>H1155+H1157+H1159+H1160</f>
        <v>0</v>
      </c>
      <c r="I1154" s="48">
        <f t="shared" ref="I1154:I1212" si="171">H1154/D1154*100</f>
        <v>0</v>
      </c>
      <c r="J1154" s="48" t="s">
        <v>265</v>
      </c>
      <c r="K1154" s="48" t="s">
        <v>265</v>
      </c>
      <c r="L1154" s="3"/>
    </row>
    <row r="1155" spans="1:14">
      <c r="A1155" s="131"/>
      <c r="B1155" s="114"/>
      <c r="C1155" s="75" t="s">
        <v>4</v>
      </c>
      <c r="D1155" s="48">
        <f>D1162+D1183+D1190</f>
        <v>134400</v>
      </c>
      <c r="E1155" s="48">
        <f>E1162+E1183+E1190</f>
        <v>127906.3</v>
      </c>
      <c r="F1155" s="48">
        <f>F1162+F1183+F1190+111342</f>
        <v>239248.3</v>
      </c>
      <c r="G1155" s="48">
        <f>G1162+G1169+G1176+G1183</f>
        <v>0</v>
      </c>
      <c r="H1155" s="48">
        <f t="shared" ref="H1155" si="172">H1162+H1169+H1176+H1183</f>
        <v>0</v>
      </c>
      <c r="I1155" s="48">
        <f t="shared" si="171"/>
        <v>0</v>
      </c>
      <c r="J1155" s="48">
        <f>G1155/E1155*100</f>
        <v>0</v>
      </c>
      <c r="K1155" s="48">
        <f t="shared" ref="K1155:K1212" si="173">G1155/F1155*100</f>
        <v>0</v>
      </c>
      <c r="L1155" s="89" t="s">
        <v>346</v>
      </c>
      <c r="M1155" s="91">
        <v>92498</v>
      </c>
    </row>
    <row r="1156" spans="1:14" ht="31.5">
      <c r="A1156" s="131"/>
      <c r="B1156" s="114"/>
      <c r="C1156" s="75" t="s">
        <v>201</v>
      </c>
      <c r="D1156" s="48">
        <f t="shared" ref="D1156:F1157" si="174">D1163+D1184+D1191</f>
        <v>9400</v>
      </c>
      <c r="E1156" s="48">
        <f t="shared" si="174"/>
        <v>9406.2999999999993</v>
      </c>
      <c r="F1156" s="48">
        <f t="shared" si="174"/>
        <v>9406.2999999999993</v>
      </c>
      <c r="G1156" s="48">
        <f>G1163+G1170+G1177+G1184</f>
        <v>0</v>
      </c>
      <c r="H1156" s="48">
        <f>H1163+H1170+H1177+H1184</f>
        <v>0</v>
      </c>
      <c r="I1156" s="48">
        <f t="shared" si="171"/>
        <v>0</v>
      </c>
      <c r="J1156" s="48">
        <f>G1156/E1156*100</f>
        <v>0</v>
      </c>
      <c r="K1156" s="48">
        <f t="shared" si="173"/>
        <v>0</v>
      </c>
      <c r="L1156" s="3"/>
      <c r="M1156" s="7"/>
    </row>
    <row r="1157" spans="1:14">
      <c r="A1157" s="131"/>
      <c r="B1157" s="114"/>
      <c r="C1157" s="75" t="s">
        <v>218</v>
      </c>
      <c r="D1157" s="48">
        <f t="shared" si="174"/>
        <v>76105.600000000006</v>
      </c>
      <c r="E1157" s="48">
        <f t="shared" si="174"/>
        <v>76105.600000000006</v>
      </c>
      <c r="F1157" s="48">
        <f t="shared" si="174"/>
        <v>76105.600000000006</v>
      </c>
      <c r="G1157" s="48">
        <f t="shared" ref="D1157:H1160" si="175">G1164+G1171+G1178+G1185</f>
        <v>0</v>
      </c>
      <c r="H1157" s="48">
        <f t="shared" si="175"/>
        <v>0</v>
      </c>
      <c r="I1157" s="48">
        <f t="shared" si="171"/>
        <v>0</v>
      </c>
      <c r="J1157" s="48">
        <f>G1157/E1157*100</f>
        <v>0</v>
      </c>
      <c r="K1157" s="48">
        <f t="shared" si="173"/>
        <v>0</v>
      </c>
      <c r="L1157" s="3"/>
      <c r="M1157" s="7"/>
    </row>
    <row r="1158" spans="1:14" ht="31.5">
      <c r="A1158" s="131"/>
      <c r="B1158" s="114"/>
      <c r="C1158" s="75" t="s">
        <v>202</v>
      </c>
      <c r="D1158" s="48">
        <f t="shared" si="175"/>
        <v>76105.600000000006</v>
      </c>
      <c r="E1158" s="48">
        <f t="shared" si="175"/>
        <v>76105.600000000006</v>
      </c>
      <c r="F1158" s="48">
        <f t="shared" si="175"/>
        <v>76105.600000000006</v>
      </c>
      <c r="G1158" s="48">
        <f t="shared" ref="G1158:H1160" si="176">G1165+G1172</f>
        <v>0</v>
      </c>
      <c r="H1158" s="48">
        <f t="shared" si="176"/>
        <v>0</v>
      </c>
      <c r="I1158" s="48">
        <f t="shared" si="171"/>
        <v>0</v>
      </c>
      <c r="J1158" s="48">
        <f>G1158/E1158*100</f>
        <v>0</v>
      </c>
      <c r="K1158" s="48">
        <f t="shared" si="173"/>
        <v>0</v>
      </c>
      <c r="L1158" s="3"/>
      <c r="N1158" s="7"/>
    </row>
    <row r="1159" spans="1:14">
      <c r="A1159" s="131"/>
      <c r="B1159" s="114"/>
      <c r="C1159" s="75" t="s">
        <v>219</v>
      </c>
      <c r="D1159" s="48">
        <f t="shared" si="175"/>
        <v>0</v>
      </c>
      <c r="E1159" s="48" t="s">
        <v>265</v>
      </c>
      <c r="F1159" s="48" t="s">
        <v>265</v>
      </c>
      <c r="G1159" s="48" t="s">
        <v>265</v>
      </c>
      <c r="H1159" s="48">
        <f t="shared" si="176"/>
        <v>0</v>
      </c>
      <c r="I1159" s="48">
        <v>0</v>
      </c>
      <c r="J1159" s="48" t="s">
        <v>265</v>
      </c>
      <c r="K1159" s="48" t="s">
        <v>265</v>
      </c>
      <c r="L1159" s="3"/>
    </row>
    <row r="1160" spans="1:14" ht="31.5">
      <c r="A1160" s="131"/>
      <c r="B1160" s="114"/>
      <c r="C1160" s="75" t="s">
        <v>220</v>
      </c>
      <c r="D1160" s="48">
        <f t="shared" si="175"/>
        <v>0</v>
      </c>
      <c r="E1160" s="48" t="s">
        <v>265</v>
      </c>
      <c r="F1160" s="48" t="s">
        <v>265</v>
      </c>
      <c r="G1160" s="48" t="s">
        <v>265</v>
      </c>
      <c r="H1160" s="48">
        <f t="shared" si="176"/>
        <v>0</v>
      </c>
      <c r="I1160" s="48">
        <v>0</v>
      </c>
      <c r="J1160" s="48" t="s">
        <v>265</v>
      </c>
      <c r="K1160" s="48" t="s">
        <v>265</v>
      </c>
      <c r="L1160" s="3"/>
    </row>
    <row r="1161" spans="1:14">
      <c r="A1161" s="131" t="s">
        <v>330</v>
      </c>
      <c r="B1161" s="114" t="s">
        <v>195</v>
      </c>
      <c r="C1161" s="54" t="s">
        <v>3</v>
      </c>
      <c r="D1161" s="48">
        <f>D1162+D1164+D1166+D1167</f>
        <v>85505.600000000006</v>
      </c>
      <c r="E1161" s="48" t="s">
        <v>265</v>
      </c>
      <c r="F1161" s="48" t="s">
        <v>265</v>
      </c>
      <c r="G1161" s="48" t="s">
        <v>265</v>
      </c>
      <c r="H1161" s="48">
        <f>H1162+H1164+H1166+H1167</f>
        <v>0</v>
      </c>
      <c r="I1161" s="48">
        <f t="shared" si="171"/>
        <v>0</v>
      </c>
      <c r="J1161" s="48" t="s">
        <v>265</v>
      </c>
      <c r="K1161" s="48" t="s">
        <v>265</v>
      </c>
      <c r="L1161" s="3"/>
    </row>
    <row r="1162" spans="1:14">
      <c r="A1162" s="131"/>
      <c r="B1162" s="114"/>
      <c r="C1162" s="75" t="s">
        <v>4</v>
      </c>
      <c r="D1162" s="48">
        <v>9400</v>
      </c>
      <c r="E1162" s="48">
        <v>9406.2999999999993</v>
      </c>
      <c r="F1162" s="48">
        <v>9406.2999999999993</v>
      </c>
      <c r="G1162" s="48">
        <v>0</v>
      </c>
      <c r="H1162" s="48">
        <v>0</v>
      </c>
      <c r="I1162" s="48">
        <f t="shared" si="171"/>
        <v>0</v>
      </c>
      <c r="J1162" s="48">
        <f>G1162/E1162*100</f>
        <v>0</v>
      </c>
      <c r="K1162" s="48">
        <f>G1162/F1162*100</f>
        <v>0</v>
      </c>
      <c r="L1162" s="3"/>
      <c r="M1162" s="118" t="s">
        <v>348</v>
      </c>
      <c r="N1162" s="94"/>
    </row>
    <row r="1163" spans="1:14" ht="31.5">
      <c r="A1163" s="131"/>
      <c r="B1163" s="114"/>
      <c r="C1163" s="75" t="s">
        <v>201</v>
      </c>
      <c r="D1163" s="48">
        <v>9400</v>
      </c>
      <c r="E1163" s="48">
        <v>9406.2999999999993</v>
      </c>
      <c r="F1163" s="48">
        <v>9406.2999999999993</v>
      </c>
      <c r="G1163" s="48">
        <v>0</v>
      </c>
      <c r="H1163" s="48">
        <v>0</v>
      </c>
      <c r="I1163" s="48">
        <f t="shared" si="171"/>
        <v>0</v>
      </c>
      <c r="J1163" s="48">
        <f>G1163/E1163*100</f>
        <v>0</v>
      </c>
      <c r="K1163" s="48">
        <f>G1163/F1163*100</f>
        <v>0</v>
      </c>
      <c r="L1163" s="3"/>
      <c r="M1163" s="118"/>
      <c r="N1163" s="90"/>
    </row>
    <row r="1164" spans="1:14">
      <c r="A1164" s="131"/>
      <c r="B1164" s="114"/>
      <c r="C1164" s="75" t="s">
        <v>9</v>
      </c>
      <c r="D1164" s="48">
        <v>76105.600000000006</v>
      </c>
      <c r="E1164" s="48">
        <v>76105.600000000006</v>
      </c>
      <c r="F1164" s="48">
        <v>76105.600000000006</v>
      </c>
      <c r="G1164" s="48">
        <v>0</v>
      </c>
      <c r="H1164" s="48">
        <v>0</v>
      </c>
      <c r="I1164" s="48">
        <f t="shared" si="171"/>
        <v>0</v>
      </c>
      <c r="J1164" s="48">
        <f>G1164/E1164*100</f>
        <v>0</v>
      </c>
      <c r="K1164" s="48">
        <f t="shared" si="173"/>
        <v>0</v>
      </c>
      <c r="L1164" s="3"/>
      <c r="M1164" s="118"/>
      <c r="N1164" s="90">
        <v>117150</v>
      </c>
    </row>
    <row r="1165" spans="1:14" ht="31.5" customHeight="1">
      <c r="A1165" s="131"/>
      <c r="B1165" s="114"/>
      <c r="C1165" s="75" t="s">
        <v>202</v>
      </c>
      <c r="D1165" s="48">
        <v>76105.600000000006</v>
      </c>
      <c r="E1165" s="48">
        <v>76105.600000000006</v>
      </c>
      <c r="F1165" s="48">
        <v>76105.600000000006</v>
      </c>
      <c r="G1165" s="48">
        <v>0</v>
      </c>
      <c r="H1165" s="48">
        <v>0</v>
      </c>
      <c r="I1165" s="48">
        <f t="shared" si="171"/>
        <v>0</v>
      </c>
      <c r="J1165" s="48">
        <f>G1165/E1165*100</f>
        <v>0</v>
      </c>
      <c r="K1165" s="48">
        <f t="shared" si="173"/>
        <v>0</v>
      </c>
      <c r="L1165" s="3"/>
      <c r="M1165" s="118"/>
      <c r="N1165" s="94"/>
    </row>
    <row r="1166" spans="1:14">
      <c r="A1166" s="131"/>
      <c r="B1166" s="114"/>
      <c r="C1166" s="75" t="s">
        <v>219</v>
      </c>
      <c r="D1166" s="48">
        <v>0</v>
      </c>
      <c r="E1166" s="48" t="s">
        <v>265</v>
      </c>
      <c r="F1166" s="48" t="s">
        <v>265</v>
      </c>
      <c r="G1166" s="48" t="s">
        <v>265</v>
      </c>
      <c r="H1166" s="48">
        <v>0</v>
      </c>
      <c r="I1166" s="48">
        <v>0</v>
      </c>
      <c r="J1166" s="48" t="s">
        <v>265</v>
      </c>
      <c r="K1166" s="48" t="s">
        <v>265</v>
      </c>
      <c r="L1166" s="3"/>
      <c r="M1166" s="118"/>
      <c r="N1166" s="94"/>
    </row>
    <row r="1167" spans="1:14" ht="31.5">
      <c r="A1167" s="131"/>
      <c r="B1167" s="114"/>
      <c r="C1167" s="75" t="s">
        <v>220</v>
      </c>
      <c r="D1167" s="48">
        <v>0</v>
      </c>
      <c r="E1167" s="48" t="s">
        <v>265</v>
      </c>
      <c r="F1167" s="48" t="s">
        <v>265</v>
      </c>
      <c r="G1167" s="48" t="s">
        <v>265</v>
      </c>
      <c r="H1167" s="48">
        <v>0</v>
      </c>
      <c r="I1167" s="48">
        <v>0</v>
      </c>
      <c r="J1167" s="48" t="s">
        <v>265</v>
      </c>
      <c r="K1167" s="48" t="s">
        <v>265</v>
      </c>
      <c r="L1167" s="3"/>
      <c r="M1167" s="118"/>
      <c r="N1167" s="94"/>
    </row>
    <row r="1168" spans="1:14" ht="15.75" hidden="1" customHeight="1">
      <c r="A1168" s="121" t="s">
        <v>206</v>
      </c>
      <c r="B1168" s="114" t="s">
        <v>195</v>
      </c>
      <c r="C1168" s="54" t="s">
        <v>3</v>
      </c>
      <c r="D1168" s="48">
        <f>D1169+D1171+D1173+D1174</f>
        <v>0</v>
      </c>
      <c r="E1168" s="48" t="s">
        <v>265</v>
      </c>
      <c r="F1168" s="48" t="s">
        <v>265</v>
      </c>
      <c r="G1168" s="48" t="s">
        <v>265</v>
      </c>
      <c r="H1168" s="48">
        <f>H1169+H1171+H1173+H1174</f>
        <v>0</v>
      </c>
      <c r="I1168" s="48" t="e">
        <f t="shared" si="171"/>
        <v>#DIV/0!</v>
      </c>
      <c r="J1168" s="48" t="s">
        <v>265</v>
      </c>
      <c r="K1168" s="48" t="s">
        <v>265</v>
      </c>
      <c r="L1168" s="3"/>
      <c r="M1168" s="93"/>
    </row>
    <row r="1169" spans="1:14" ht="15.75" hidden="1" customHeight="1">
      <c r="A1169" s="121"/>
      <c r="B1169" s="114"/>
      <c r="C1169" s="75" t="s">
        <v>4</v>
      </c>
      <c r="D1169" s="48">
        <v>0</v>
      </c>
      <c r="E1169" s="48">
        <v>0</v>
      </c>
      <c r="F1169" s="48">
        <v>0</v>
      </c>
      <c r="G1169" s="48">
        <v>0</v>
      </c>
      <c r="H1169" s="48">
        <v>0</v>
      </c>
      <c r="I1169" s="48" t="e">
        <f t="shared" si="171"/>
        <v>#DIV/0!</v>
      </c>
      <c r="J1169" s="48" t="e">
        <f>G1169/E1169*100</f>
        <v>#DIV/0!</v>
      </c>
      <c r="K1169" s="48" t="e">
        <f t="shared" si="173"/>
        <v>#DIV/0!</v>
      </c>
      <c r="L1169" s="3"/>
      <c r="M1169" s="93"/>
    </row>
    <row r="1170" spans="1:14" ht="31.5" hidden="1" customHeight="1">
      <c r="A1170" s="121"/>
      <c r="B1170" s="114"/>
      <c r="C1170" s="75" t="s">
        <v>201</v>
      </c>
      <c r="D1170" s="48">
        <v>0</v>
      </c>
      <c r="E1170" s="48">
        <v>0</v>
      </c>
      <c r="F1170" s="48">
        <v>0</v>
      </c>
      <c r="G1170" s="48">
        <v>0</v>
      </c>
      <c r="H1170" s="48">
        <v>0</v>
      </c>
      <c r="I1170" s="48">
        <v>0</v>
      </c>
      <c r="J1170" s="48">
        <v>0</v>
      </c>
      <c r="K1170" s="48">
        <v>0</v>
      </c>
      <c r="L1170" s="3"/>
      <c r="M1170" s="93"/>
      <c r="N1170" s="17"/>
    </row>
    <row r="1171" spans="1:14" ht="15.75" hidden="1" customHeight="1">
      <c r="A1171" s="121"/>
      <c r="B1171" s="114"/>
      <c r="C1171" s="75" t="s">
        <v>9</v>
      </c>
      <c r="D1171" s="48">
        <v>0</v>
      </c>
      <c r="E1171" s="48">
        <v>0</v>
      </c>
      <c r="F1171" s="48">
        <v>0</v>
      </c>
      <c r="G1171" s="48">
        <v>0</v>
      </c>
      <c r="H1171" s="48">
        <v>0</v>
      </c>
      <c r="I1171" s="48">
        <v>0</v>
      </c>
      <c r="J1171" s="48">
        <v>0</v>
      </c>
      <c r="K1171" s="48">
        <v>0</v>
      </c>
      <c r="L1171" s="3"/>
      <c r="M1171" s="93"/>
    </row>
    <row r="1172" spans="1:14" ht="31.5" hidden="1" customHeight="1">
      <c r="A1172" s="121"/>
      <c r="B1172" s="114"/>
      <c r="C1172" s="75" t="s">
        <v>202</v>
      </c>
      <c r="D1172" s="48">
        <v>0</v>
      </c>
      <c r="E1172" s="48">
        <v>0</v>
      </c>
      <c r="F1172" s="48">
        <v>0</v>
      </c>
      <c r="G1172" s="48">
        <v>0</v>
      </c>
      <c r="H1172" s="48">
        <v>0</v>
      </c>
      <c r="I1172" s="48">
        <v>0</v>
      </c>
      <c r="J1172" s="48">
        <v>0</v>
      </c>
      <c r="K1172" s="48">
        <v>0</v>
      </c>
      <c r="L1172" s="3"/>
      <c r="M1172" s="93"/>
    </row>
    <row r="1173" spans="1:14" ht="15.75" hidden="1" customHeight="1">
      <c r="A1173" s="121"/>
      <c r="B1173" s="114"/>
      <c r="C1173" s="75" t="s">
        <v>219</v>
      </c>
      <c r="D1173" s="48">
        <v>0</v>
      </c>
      <c r="E1173" s="57" t="s">
        <v>265</v>
      </c>
      <c r="F1173" s="48" t="s">
        <v>265</v>
      </c>
      <c r="G1173" s="48" t="s">
        <v>265</v>
      </c>
      <c r="H1173" s="48">
        <v>0</v>
      </c>
      <c r="I1173" s="48">
        <v>0</v>
      </c>
      <c r="J1173" s="48" t="s">
        <v>265</v>
      </c>
      <c r="K1173" s="48" t="s">
        <v>265</v>
      </c>
      <c r="L1173" s="3"/>
      <c r="M1173" s="93"/>
    </row>
    <row r="1174" spans="1:14" ht="31.5" hidden="1" customHeight="1">
      <c r="A1174" s="121"/>
      <c r="B1174" s="114"/>
      <c r="C1174" s="75" t="s">
        <v>220</v>
      </c>
      <c r="D1174" s="48">
        <v>0</v>
      </c>
      <c r="E1174" s="48" t="s">
        <v>265</v>
      </c>
      <c r="F1174" s="48" t="s">
        <v>265</v>
      </c>
      <c r="G1174" s="48" t="s">
        <v>265</v>
      </c>
      <c r="H1174" s="48">
        <v>0</v>
      </c>
      <c r="I1174" s="48">
        <v>0</v>
      </c>
      <c r="J1174" s="48" t="s">
        <v>265</v>
      </c>
      <c r="K1174" s="48" t="s">
        <v>265</v>
      </c>
      <c r="L1174" s="3"/>
      <c r="M1174" s="93"/>
    </row>
    <row r="1175" spans="1:14" ht="15.75" hidden="1" customHeight="1">
      <c r="A1175" s="121" t="s">
        <v>286</v>
      </c>
      <c r="B1175" s="114" t="s">
        <v>195</v>
      </c>
      <c r="C1175" s="54" t="s">
        <v>3</v>
      </c>
      <c r="D1175" s="48">
        <v>0</v>
      </c>
      <c r="E1175" s="48" t="s">
        <v>265</v>
      </c>
      <c r="F1175" s="48" t="s">
        <v>265</v>
      </c>
      <c r="G1175" s="48" t="s">
        <v>265</v>
      </c>
      <c r="H1175" s="48">
        <f>H1176+H1178+H1180+H1181</f>
        <v>0</v>
      </c>
      <c r="I1175" s="48" t="e">
        <f>H1175/D1175*100</f>
        <v>#DIV/0!</v>
      </c>
      <c r="J1175" s="48" t="s">
        <v>265</v>
      </c>
      <c r="K1175" s="48" t="s">
        <v>265</v>
      </c>
      <c r="L1175" s="3"/>
      <c r="M1175" s="93"/>
    </row>
    <row r="1176" spans="1:14" ht="15.75" hidden="1" customHeight="1">
      <c r="A1176" s="121"/>
      <c r="B1176" s="114"/>
      <c r="C1176" s="75" t="s">
        <v>4</v>
      </c>
      <c r="D1176" s="48">
        <v>0</v>
      </c>
      <c r="E1176" s="48">
        <v>0</v>
      </c>
      <c r="F1176" s="48">
        <v>0</v>
      </c>
      <c r="G1176" s="48">
        <v>0</v>
      </c>
      <c r="H1176" s="48">
        <v>0</v>
      </c>
      <c r="I1176" s="48" t="e">
        <f>H1176/D1176*100</f>
        <v>#DIV/0!</v>
      </c>
      <c r="J1176" s="48" t="e">
        <f>G1176/E1176*100</f>
        <v>#DIV/0!</v>
      </c>
      <c r="K1176" s="48" t="e">
        <f>G1176/F1176*100</f>
        <v>#DIV/0!</v>
      </c>
      <c r="L1176" s="3"/>
      <c r="M1176" s="93"/>
    </row>
    <row r="1177" spans="1:14" ht="31.5" hidden="1" customHeight="1">
      <c r="A1177" s="121"/>
      <c r="B1177" s="114"/>
      <c r="C1177" s="75" t="s">
        <v>201</v>
      </c>
      <c r="D1177" s="48">
        <v>0</v>
      </c>
      <c r="E1177" s="48">
        <v>0</v>
      </c>
      <c r="F1177" s="48">
        <v>0</v>
      </c>
      <c r="G1177" s="48">
        <v>0</v>
      </c>
      <c r="H1177" s="48">
        <v>0</v>
      </c>
      <c r="I1177" s="48">
        <v>0</v>
      </c>
      <c r="J1177" s="48">
        <v>0</v>
      </c>
      <c r="K1177" s="48">
        <v>0</v>
      </c>
      <c r="L1177" s="3"/>
      <c r="M1177" s="93"/>
    </row>
    <row r="1178" spans="1:14" ht="15.75" hidden="1" customHeight="1">
      <c r="A1178" s="121"/>
      <c r="B1178" s="114"/>
      <c r="C1178" s="75" t="s">
        <v>9</v>
      </c>
      <c r="D1178" s="48">
        <v>0</v>
      </c>
      <c r="E1178" s="48">
        <v>0</v>
      </c>
      <c r="F1178" s="48">
        <v>0</v>
      </c>
      <c r="G1178" s="48">
        <v>0</v>
      </c>
      <c r="H1178" s="48">
        <v>0</v>
      </c>
      <c r="I1178" s="48">
        <v>0</v>
      </c>
      <c r="J1178" s="48">
        <v>0</v>
      </c>
      <c r="K1178" s="48">
        <v>0</v>
      </c>
      <c r="L1178" s="3"/>
      <c r="M1178" s="93"/>
    </row>
    <row r="1179" spans="1:14" ht="31.5" hidden="1" customHeight="1">
      <c r="A1179" s="121"/>
      <c r="B1179" s="114"/>
      <c r="C1179" s="75" t="s">
        <v>202</v>
      </c>
      <c r="D1179" s="48">
        <v>0</v>
      </c>
      <c r="E1179" s="48">
        <v>0</v>
      </c>
      <c r="F1179" s="48">
        <v>0</v>
      </c>
      <c r="G1179" s="48">
        <v>0</v>
      </c>
      <c r="H1179" s="48">
        <v>0</v>
      </c>
      <c r="I1179" s="48">
        <v>0</v>
      </c>
      <c r="J1179" s="48">
        <v>0</v>
      </c>
      <c r="K1179" s="48">
        <v>0</v>
      </c>
      <c r="L1179" s="3"/>
      <c r="M1179" s="93"/>
    </row>
    <row r="1180" spans="1:14" ht="15.75" hidden="1" customHeight="1">
      <c r="A1180" s="121"/>
      <c r="B1180" s="114"/>
      <c r="C1180" s="75" t="s">
        <v>219</v>
      </c>
      <c r="D1180" s="48">
        <v>0</v>
      </c>
      <c r="E1180" s="48" t="s">
        <v>265</v>
      </c>
      <c r="F1180" s="48" t="s">
        <v>265</v>
      </c>
      <c r="G1180" s="48">
        <v>0</v>
      </c>
      <c r="H1180" s="48">
        <v>0</v>
      </c>
      <c r="I1180" s="48">
        <v>0</v>
      </c>
      <c r="J1180" s="48" t="s">
        <v>265</v>
      </c>
      <c r="K1180" s="48" t="s">
        <v>265</v>
      </c>
      <c r="L1180" s="3"/>
      <c r="M1180" s="93"/>
    </row>
    <row r="1181" spans="1:14" ht="31.5" hidden="1" customHeight="1">
      <c r="A1181" s="121"/>
      <c r="B1181" s="114"/>
      <c r="C1181" s="75" t="s">
        <v>220</v>
      </c>
      <c r="D1181" s="48">
        <v>0</v>
      </c>
      <c r="E1181" s="48" t="s">
        <v>265</v>
      </c>
      <c r="F1181" s="48" t="s">
        <v>265</v>
      </c>
      <c r="G1181" s="48">
        <v>0</v>
      </c>
      <c r="H1181" s="48">
        <v>0</v>
      </c>
      <c r="I1181" s="48">
        <v>0</v>
      </c>
      <c r="J1181" s="48" t="s">
        <v>265</v>
      </c>
      <c r="K1181" s="48" t="s">
        <v>265</v>
      </c>
      <c r="L1181" s="3"/>
      <c r="M1181" s="93"/>
    </row>
    <row r="1182" spans="1:14" ht="15.75" customHeight="1">
      <c r="A1182" s="121" t="s">
        <v>335</v>
      </c>
      <c r="B1182" s="114" t="s">
        <v>195</v>
      </c>
      <c r="C1182" s="54" t="s">
        <v>3</v>
      </c>
      <c r="D1182" s="48">
        <f>D1183+D1185+D1187+D1188</f>
        <v>70000</v>
      </c>
      <c r="E1182" s="48" t="s">
        <v>265</v>
      </c>
      <c r="F1182" s="48" t="s">
        <v>265</v>
      </c>
      <c r="G1182" s="48" t="s">
        <v>265</v>
      </c>
      <c r="H1182" s="48">
        <f>H1183+H1185+H1187+H1188</f>
        <v>0</v>
      </c>
      <c r="I1182" s="48">
        <f>H1182/D1182*100</f>
        <v>0</v>
      </c>
      <c r="J1182" s="48" t="s">
        <v>265</v>
      </c>
      <c r="K1182" s="48" t="s">
        <v>265</v>
      </c>
      <c r="L1182" s="3"/>
      <c r="M1182" s="93"/>
    </row>
    <row r="1183" spans="1:14">
      <c r="A1183" s="121"/>
      <c r="B1183" s="114"/>
      <c r="C1183" s="75" t="s">
        <v>4</v>
      </c>
      <c r="D1183" s="48">
        <v>70000</v>
      </c>
      <c r="E1183" s="48">
        <v>70000</v>
      </c>
      <c r="F1183" s="48">
        <v>70000</v>
      </c>
      <c r="G1183" s="48">
        <v>0</v>
      </c>
      <c r="H1183" s="48">
        <v>0</v>
      </c>
      <c r="I1183" s="48">
        <f>H1183/D1183*100</f>
        <v>0</v>
      </c>
      <c r="J1183" s="48">
        <f>G1183/E1183*100</f>
        <v>0</v>
      </c>
      <c r="K1183" s="48">
        <f>G1183/F1183*100</f>
        <v>0</v>
      </c>
      <c r="L1183" s="3"/>
      <c r="M1183" s="93"/>
    </row>
    <row r="1184" spans="1:14" ht="31.5">
      <c r="A1184" s="121"/>
      <c r="B1184" s="114"/>
      <c r="C1184" s="75" t="s">
        <v>201</v>
      </c>
      <c r="D1184" s="48">
        <v>0</v>
      </c>
      <c r="E1184" s="48">
        <v>0</v>
      </c>
      <c r="F1184" s="48">
        <v>0</v>
      </c>
      <c r="G1184" s="48">
        <v>0</v>
      </c>
      <c r="H1184" s="48">
        <v>0</v>
      </c>
      <c r="I1184" s="48">
        <v>0</v>
      </c>
      <c r="J1184" s="48">
        <v>0</v>
      </c>
      <c r="K1184" s="48">
        <v>0</v>
      </c>
      <c r="L1184" s="3"/>
      <c r="M1184" s="93"/>
    </row>
    <row r="1185" spans="1:14">
      <c r="A1185" s="121"/>
      <c r="B1185" s="114"/>
      <c r="C1185" s="75" t="s">
        <v>9</v>
      </c>
      <c r="D1185" s="48">
        <v>0</v>
      </c>
      <c r="E1185" s="48">
        <v>0</v>
      </c>
      <c r="F1185" s="48">
        <v>0</v>
      </c>
      <c r="G1185" s="48">
        <v>0</v>
      </c>
      <c r="H1185" s="48">
        <v>0</v>
      </c>
      <c r="I1185" s="48">
        <v>0</v>
      </c>
      <c r="J1185" s="48">
        <v>0</v>
      </c>
      <c r="K1185" s="48">
        <v>0</v>
      </c>
      <c r="L1185" s="3"/>
    </row>
    <row r="1186" spans="1:14" ht="31.5">
      <c r="A1186" s="121"/>
      <c r="B1186" s="114"/>
      <c r="C1186" s="75" t="s">
        <v>202</v>
      </c>
      <c r="D1186" s="48">
        <v>0</v>
      </c>
      <c r="E1186" s="48">
        <v>0</v>
      </c>
      <c r="F1186" s="48">
        <v>0</v>
      </c>
      <c r="G1186" s="48">
        <v>0</v>
      </c>
      <c r="H1186" s="48">
        <v>0</v>
      </c>
      <c r="I1186" s="48">
        <v>0</v>
      </c>
      <c r="J1186" s="48">
        <v>0</v>
      </c>
      <c r="K1186" s="48">
        <v>0</v>
      </c>
      <c r="L1186" s="3"/>
    </row>
    <row r="1187" spans="1:14">
      <c r="A1187" s="121"/>
      <c r="B1187" s="114"/>
      <c r="C1187" s="75" t="s">
        <v>219</v>
      </c>
      <c r="D1187" s="48">
        <v>0</v>
      </c>
      <c r="E1187" s="48" t="s">
        <v>265</v>
      </c>
      <c r="F1187" s="48" t="s">
        <v>265</v>
      </c>
      <c r="G1187" s="48" t="s">
        <v>265</v>
      </c>
      <c r="H1187" s="48">
        <v>0</v>
      </c>
      <c r="I1187" s="48">
        <v>0</v>
      </c>
      <c r="J1187" s="48" t="s">
        <v>265</v>
      </c>
      <c r="K1187" s="48" t="s">
        <v>265</v>
      </c>
      <c r="L1187" s="3"/>
    </row>
    <row r="1188" spans="1:14" ht="67.5" customHeight="1">
      <c r="A1188" s="121"/>
      <c r="B1188" s="114"/>
      <c r="C1188" s="75" t="s">
        <v>220</v>
      </c>
      <c r="D1188" s="48">
        <v>0</v>
      </c>
      <c r="E1188" s="48" t="s">
        <v>265</v>
      </c>
      <c r="F1188" s="48" t="s">
        <v>265</v>
      </c>
      <c r="G1188" s="48" t="s">
        <v>265</v>
      </c>
      <c r="H1188" s="48">
        <v>0</v>
      </c>
      <c r="I1188" s="48">
        <v>0</v>
      </c>
      <c r="J1188" s="48" t="s">
        <v>265</v>
      </c>
      <c r="K1188" s="48" t="s">
        <v>265</v>
      </c>
      <c r="L1188" s="3"/>
    </row>
    <row r="1189" spans="1:14">
      <c r="A1189" s="121" t="s">
        <v>334</v>
      </c>
      <c r="B1189" s="114" t="s">
        <v>195</v>
      </c>
      <c r="C1189" s="54" t="s">
        <v>3</v>
      </c>
      <c r="D1189" s="48">
        <f>D1190+D1192+D1194+D1195+D1196</f>
        <v>55000</v>
      </c>
      <c r="E1189" s="48" t="s">
        <v>265</v>
      </c>
      <c r="F1189" s="48" t="s">
        <v>265</v>
      </c>
      <c r="G1189" s="48" t="s">
        <v>265</v>
      </c>
      <c r="H1189" s="48">
        <f>H1190+H1192+H1194+H1195+H1196</f>
        <v>0</v>
      </c>
      <c r="I1189" s="48">
        <f t="shared" si="171"/>
        <v>0</v>
      </c>
      <c r="J1189" s="48" t="s">
        <v>265</v>
      </c>
      <c r="K1189" s="48" t="s">
        <v>265</v>
      </c>
      <c r="L1189" s="3"/>
      <c r="M1189" s="116" t="s">
        <v>347</v>
      </c>
      <c r="N1189" s="92"/>
    </row>
    <row r="1190" spans="1:14">
      <c r="A1190" s="121"/>
      <c r="B1190" s="114"/>
      <c r="C1190" s="75" t="s">
        <v>4</v>
      </c>
      <c r="D1190" s="48">
        <v>55000</v>
      </c>
      <c r="E1190" s="48">
        <v>48500</v>
      </c>
      <c r="F1190" s="48">
        <v>48500</v>
      </c>
      <c r="G1190" s="62">
        <v>0</v>
      </c>
      <c r="H1190" s="62">
        <v>0</v>
      </c>
      <c r="I1190" s="48">
        <f t="shared" si="171"/>
        <v>0</v>
      </c>
      <c r="J1190" s="48">
        <f t="shared" ref="J1190" si="177">G1190/E1190*100</f>
        <v>0</v>
      </c>
      <c r="K1190" s="48">
        <f t="shared" ref="K1190" si="178">G1190/F1190*100</f>
        <v>0</v>
      </c>
      <c r="L1190" s="3" t="s">
        <v>353</v>
      </c>
      <c r="M1190" s="117"/>
      <c r="N1190" s="92">
        <v>92498</v>
      </c>
    </row>
    <row r="1191" spans="1:14" ht="31.5">
      <c r="A1191" s="121"/>
      <c r="B1191" s="114"/>
      <c r="C1191" s="75" t="s">
        <v>201</v>
      </c>
      <c r="D1191" s="48">
        <v>0</v>
      </c>
      <c r="E1191" s="48">
        <v>0</v>
      </c>
      <c r="F1191" s="48">
        <v>0</v>
      </c>
      <c r="G1191" s="48">
        <v>0</v>
      </c>
      <c r="H1191" s="48">
        <v>0</v>
      </c>
      <c r="I1191" s="48">
        <v>0</v>
      </c>
      <c r="J1191" s="48">
        <v>0</v>
      </c>
      <c r="K1191" s="48">
        <v>0</v>
      </c>
      <c r="L1191" s="3"/>
      <c r="M1191" s="117"/>
      <c r="N1191" s="92"/>
    </row>
    <row r="1192" spans="1:14">
      <c r="A1192" s="121"/>
      <c r="B1192" s="114"/>
      <c r="C1192" s="75" t="s">
        <v>218</v>
      </c>
      <c r="D1192" s="48">
        <v>0</v>
      </c>
      <c r="E1192" s="48">
        <v>0</v>
      </c>
      <c r="F1192" s="48">
        <v>0</v>
      </c>
      <c r="G1192" s="48">
        <v>0</v>
      </c>
      <c r="H1192" s="48">
        <v>0</v>
      </c>
      <c r="I1192" s="48">
        <v>0</v>
      </c>
      <c r="J1192" s="48">
        <v>0</v>
      </c>
      <c r="K1192" s="48">
        <v>0</v>
      </c>
      <c r="L1192" s="3"/>
      <c r="M1192" s="117"/>
      <c r="N1192" s="92"/>
    </row>
    <row r="1193" spans="1:14" ht="31.5">
      <c r="A1193" s="121"/>
      <c r="B1193" s="114"/>
      <c r="C1193" s="75" t="s">
        <v>202</v>
      </c>
      <c r="D1193" s="48">
        <v>0</v>
      </c>
      <c r="E1193" s="48">
        <v>0</v>
      </c>
      <c r="F1193" s="48">
        <v>0</v>
      </c>
      <c r="G1193" s="48">
        <v>0</v>
      </c>
      <c r="H1193" s="48">
        <v>0</v>
      </c>
      <c r="I1193" s="48">
        <v>0</v>
      </c>
      <c r="J1193" s="48">
        <v>0</v>
      </c>
      <c r="K1193" s="48">
        <v>0</v>
      </c>
      <c r="L1193" s="3"/>
      <c r="M1193" s="117"/>
      <c r="N1193" s="92"/>
    </row>
    <row r="1194" spans="1:14">
      <c r="A1194" s="121"/>
      <c r="B1194" s="114"/>
      <c r="C1194" s="75" t="s">
        <v>219</v>
      </c>
      <c r="D1194" s="48">
        <v>0</v>
      </c>
      <c r="E1194" s="48" t="s">
        <v>265</v>
      </c>
      <c r="F1194" s="48" t="s">
        <v>265</v>
      </c>
      <c r="G1194" s="48" t="s">
        <v>265</v>
      </c>
      <c r="H1194" s="48">
        <v>0</v>
      </c>
      <c r="I1194" s="48">
        <v>0</v>
      </c>
      <c r="J1194" s="48" t="s">
        <v>265</v>
      </c>
      <c r="K1194" s="48" t="s">
        <v>265</v>
      </c>
      <c r="L1194" s="3"/>
      <c r="N1194" s="11"/>
    </row>
    <row r="1195" spans="1:14" ht="31.5">
      <c r="A1195" s="121"/>
      <c r="B1195" s="114"/>
      <c r="C1195" s="75" t="s">
        <v>220</v>
      </c>
      <c r="D1195" s="48">
        <v>0</v>
      </c>
      <c r="E1195" s="48" t="s">
        <v>265</v>
      </c>
      <c r="F1195" s="48" t="s">
        <v>265</v>
      </c>
      <c r="G1195" s="48" t="s">
        <v>265</v>
      </c>
      <c r="H1195" s="48">
        <v>0</v>
      </c>
      <c r="I1195" s="48">
        <v>0</v>
      </c>
      <c r="J1195" s="48" t="s">
        <v>265</v>
      </c>
      <c r="K1195" s="48" t="s">
        <v>265</v>
      </c>
      <c r="L1195" s="3"/>
      <c r="N1195" s="11"/>
    </row>
    <row r="1196" spans="1:14" ht="63">
      <c r="A1196" s="121"/>
      <c r="B1196" s="114"/>
      <c r="C1196" s="63" t="s">
        <v>212</v>
      </c>
      <c r="D1196" s="48">
        <v>0</v>
      </c>
      <c r="E1196" s="48">
        <v>0</v>
      </c>
      <c r="F1196" s="48">
        <v>0</v>
      </c>
      <c r="G1196" s="48">
        <v>0</v>
      </c>
      <c r="H1196" s="48">
        <v>0</v>
      </c>
      <c r="I1196" s="48">
        <v>0</v>
      </c>
      <c r="J1196" s="48">
        <v>0</v>
      </c>
      <c r="K1196" s="48">
        <v>0</v>
      </c>
      <c r="L1196" s="3"/>
      <c r="M1196" s="11"/>
      <c r="N1196" s="11"/>
    </row>
    <row r="1197" spans="1:14" hidden="1">
      <c r="A1197" s="121" t="s">
        <v>207</v>
      </c>
      <c r="B1197" s="114" t="s">
        <v>195</v>
      </c>
      <c r="C1197" s="54" t="s">
        <v>3</v>
      </c>
      <c r="D1197" s="48">
        <f>D1198+D1200+D1202+D1203</f>
        <v>0</v>
      </c>
      <c r="E1197" s="48" t="s">
        <v>265</v>
      </c>
      <c r="F1197" s="48" t="s">
        <v>265</v>
      </c>
      <c r="G1197" s="48" t="s">
        <v>265</v>
      </c>
      <c r="H1197" s="48">
        <f>H1198+H1200+H1202+H1203</f>
        <v>0</v>
      </c>
      <c r="I1197" s="48">
        <v>0</v>
      </c>
      <c r="J1197" s="48" t="s">
        <v>265</v>
      </c>
      <c r="K1197" s="48" t="s">
        <v>265</v>
      </c>
      <c r="L1197" s="3"/>
      <c r="N1197" s="11"/>
    </row>
    <row r="1198" spans="1:14" hidden="1">
      <c r="A1198" s="121"/>
      <c r="B1198" s="114"/>
      <c r="C1198" s="75" t="s">
        <v>4</v>
      </c>
      <c r="D1198" s="48">
        <v>0</v>
      </c>
      <c r="E1198" s="48">
        <v>0</v>
      </c>
      <c r="F1198" s="48">
        <v>0</v>
      </c>
      <c r="G1198" s="48">
        <v>0</v>
      </c>
      <c r="H1198" s="48">
        <v>0</v>
      </c>
      <c r="I1198" s="48">
        <v>0</v>
      </c>
      <c r="J1198" s="48">
        <v>0</v>
      </c>
      <c r="K1198" s="48">
        <v>0</v>
      </c>
      <c r="L1198" s="3"/>
    </row>
    <row r="1199" spans="1:14" ht="31.5" hidden="1">
      <c r="A1199" s="121"/>
      <c r="B1199" s="114"/>
      <c r="C1199" s="75" t="s">
        <v>201</v>
      </c>
      <c r="D1199" s="48">
        <v>0</v>
      </c>
      <c r="E1199" s="48">
        <v>0</v>
      </c>
      <c r="F1199" s="48">
        <v>0</v>
      </c>
      <c r="G1199" s="48">
        <v>0</v>
      </c>
      <c r="H1199" s="48">
        <v>0</v>
      </c>
      <c r="I1199" s="48">
        <v>0</v>
      </c>
      <c r="J1199" s="48">
        <v>0</v>
      </c>
      <c r="K1199" s="48">
        <v>0</v>
      </c>
      <c r="L1199" s="3"/>
    </row>
    <row r="1200" spans="1:14" ht="31.5" hidden="1">
      <c r="A1200" s="121"/>
      <c r="B1200" s="114"/>
      <c r="C1200" s="75" t="s">
        <v>217</v>
      </c>
      <c r="D1200" s="48">
        <v>0</v>
      </c>
      <c r="E1200" s="48">
        <v>0</v>
      </c>
      <c r="F1200" s="48">
        <v>0</v>
      </c>
      <c r="G1200" s="48">
        <v>0</v>
      </c>
      <c r="H1200" s="48">
        <v>0</v>
      </c>
      <c r="I1200" s="48">
        <v>0</v>
      </c>
      <c r="J1200" s="48">
        <v>0</v>
      </c>
      <c r="K1200" s="48">
        <v>0</v>
      </c>
      <c r="L1200" s="3"/>
    </row>
    <row r="1201" spans="1:14" ht="31.5" hidden="1">
      <c r="A1201" s="121"/>
      <c r="B1201" s="114"/>
      <c r="C1201" s="75" t="s">
        <v>202</v>
      </c>
      <c r="D1201" s="48">
        <v>0</v>
      </c>
      <c r="E1201" s="48">
        <v>0</v>
      </c>
      <c r="F1201" s="48">
        <v>0</v>
      </c>
      <c r="G1201" s="48">
        <v>0</v>
      </c>
      <c r="H1201" s="48">
        <v>0</v>
      </c>
      <c r="I1201" s="48">
        <v>0</v>
      </c>
      <c r="J1201" s="48">
        <v>0</v>
      </c>
      <c r="K1201" s="48">
        <v>0</v>
      </c>
      <c r="L1201" s="3"/>
    </row>
    <row r="1202" spans="1:14" hidden="1">
      <c r="A1202" s="121"/>
      <c r="B1202" s="114"/>
      <c r="C1202" s="75" t="s">
        <v>219</v>
      </c>
      <c r="D1202" s="48">
        <v>0</v>
      </c>
      <c r="E1202" s="48" t="s">
        <v>265</v>
      </c>
      <c r="F1202" s="48" t="s">
        <v>265</v>
      </c>
      <c r="G1202" s="48" t="s">
        <v>265</v>
      </c>
      <c r="H1202" s="48">
        <v>0</v>
      </c>
      <c r="I1202" s="48">
        <v>0</v>
      </c>
      <c r="J1202" s="48" t="s">
        <v>265</v>
      </c>
      <c r="K1202" s="48" t="s">
        <v>265</v>
      </c>
      <c r="L1202" s="3"/>
    </row>
    <row r="1203" spans="1:14" ht="31.5" hidden="1">
      <c r="A1203" s="121"/>
      <c r="B1203" s="114"/>
      <c r="C1203" s="75" t="s">
        <v>220</v>
      </c>
      <c r="D1203" s="48">
        <v>0</v>
      </c>
      <c r="E1203" s="48" t="s">
        <v>265</v>
      </c>
      <c r="F1203" s="48" t="s">
        <v>265</v>
      </c>
      <c r="G1203" s="48" t="s">
        <v>265</v>
      </c>
      <c r="H1203" s="48">
        <v>0</v>
      </c>
      <c r="I1203" s="48">
        <v>0</v>
      </c>
      <c r="J1203" s="48" t="s">
        <v>265</v>
      </c>
      <c r="K1203" s="48" t="s">
        <v>265</v>
      </c>
      <c r="L1203" s="3"/>
    </row>
    <row r="1204" spans="1:14" hidden="1">
      <c r="A1204" s="121" t="s">
        <v>273</v>
      </c>
      <c r="B1204" s="114" t="s">
        <v>274</v>
      </c>
      <c r="C1204" s="54" t="s">
        <v>3</v>
      </c>
      <c r="D1204" s="48">
        <v>0</v>
      </c>
      <c r="E1204" s="57" t="s">
        <v>265</v>
      </c>
      <c r="F1204" s="57" t="s">
        <v>265</v>
      </c>
      <c r="G1204" s="48" t="s">
        <v>265</v>
      </c>
      <c r="H1204" s="48">
        <f>H1205+H1207+H1209+H1210</f>
        <v>0</v>
      </c>
      <c r="I1204" s="48" t="e">
        <f t="shared" si="171"/>
        <v>#DIV/0!</v>
      </c>
      <c r="J1204" s="48" t="s">
        <v>265</v>
      </c>
      <c r="K1204" s="48" t="s">
        <v>265</v>
      </c>
      <c r="L1204" s="3"/>
    </row>
    <row r="1205" spans="1:14" hidden="1">
      <c r="A1205" s="121"/>
      <c r="B1205" s="114"/>
      <c r="C1205" s="75" t="s">
        <v>4</v>
      </c>
      <c r="D1205" s="48">
        <v>0</v>
      </c>
      <c r="E1205" s="48">
        <v>0</v>
      </c>
      <c r="F1205" s="48">
        <v>0</v>
      </c>
      <c r="G1205" s="48">
        <v>0</v>
      </c>
      <c r="H1205" s="48">
        <v>0</v>
      </c>
      <c r="I1205" s="48" t="e">
        <f t="shared" si="171"/>
        <v>#DIV/0!</v>
      </c>
      <c r="J1205" s="48" t="e">
        <f t="shared" ref="J1205:J1212" si="179">G1205/E1205*100</f>
        <v>#DIV/0!</v>
      </c>
      <c r="K1205" s="48" t="e">
        <f t="shared" si="173"/>
        <v>#DIV/0!</v>
      </c>
      <c r="L1205" s="3"/>
      <c r="M1205" s="7"/>
    </row>
    <row r="1206" spans="1:14" ht="31.5" hidden="1">
      <c r="A1206" s="121"/>
      <c r="B1206" s="114"/>
      <c r="C1206" s="75" t="s">
        <v>201</v>
      </c>
      <c r="D1206" s="48">
        <v>0</v>
      </c>
      <c r="E1206" s="57">
        <v>0</v>
      </c>
      <c r="F1206" s="57">
        <v>0</v>
      </c>
      <c r="G1206" s="57">
        <v>0</v>
      </c>
      <c r="H1206" s="48">
        <v>0</v>
      </c>
      <c r="I1206" s="48" t="e">
        <f t="shared" si="171"/>
        <v>#DIV/0!</v>
      </c>
      <c r="J1206" s="48" t="e">
        <f t="shared" si="179"/>
        <v>#DIV/0!</v>
      </c>
      <c r="K1206" s="48" t="e">
        <f t="shared" si="173"/>
        <v>#DIV/0!</v>
      </c>
      <c r="L1206" s="3"/>
      <c r="M1206" s="9"/>
    </row>
    <row r="1207" spans="1:14" ht="31.5" hidden="1">
      <c r="A1207" s="121"/>
      <c r="B1207" s="114"/>
      <c r="C1207" s="75" t="s">
        <v>217</v>
      </c>
      <c r="D1207" s="48">
        <v>0</v>
      </c>
      <c r="E1207" s="57">
        <v>0</v>
      </c>
      <c r="F1207" s="57">
        <v>0</v>
      </c>
      <c r="G1207" s="57">
        <v>0</v>
      </c>
      <c r="H1207" s="48">
        <v>0</v>
      </c>
      <c r="I1207" s="48" t="e">
        <f t="shared" si="171"/>
        <v>#DIV/0!</v>
      </c>
      <c r="J1207" s="48" t="e">
        <f t="shared" si="179"/>
        <v>#DIV/0!</v>
      </c>
      <c r="K1207" s="48" t="e">
        <f t="shared" si="173"/>
        <v>#DIV/0!</v>
      </c>
      <c r="L1207" s="3"/>
      <c r="M1207" s="3"/>
    </row>
    <row r="1208" spans="1:14" ht="31.5" hidden="1">
      <c r="A1208" s="121"/>
      <c r="B1208" s="114"/>
      <c r="C1208" s="75" t="s">
        <v>202</v>
      </c>
      <c r="D1208" s="48">
        <v>0</v>
      </c>
      <c r="E1208" s="57">
        <v>0</v>
      </c>
      <c r="F1208" s="57">
        <v>0</v>
      </c>
      <c r="G1208" s="57">
        <v>0</v>
      </c>
      <c r="H1208" s="48">
        <v>0</v>
      </c>
      <c r="I1208" s="48" t="e">
        <f t="shared" si="171"/>
        <v>#DIV/0!</v>
      </c>
      <c r="J1208" s="48" t="e">
        <f t="shared" si="179"/>
        <v>#DIV/0!</v>
      </c>
      <c r="K1208" s="48" t="e">
        <f t="shared" si="173"/>
        <v>#DIV/0!</v>
      </c>
      <c r="L1208" s="3"/>
      <c r="M1208" s="3"/>
    </row>
    <row r="1209" spans="1:14" hidden="1">
      <c r="A1209" s="121"/>
      <c r="B1209" s="114"/>
      <c r="C1209" s="75" t="s">
        <v>219</v>
      </c>
      <c r="D1209" s="48">
        <v>0</v>
      </c>
      <c r="E1209" s="57" t="s">
        <v>265</v>
      </c>
      <c r="F1209" s="57" t="s">
        <v>265</v>
      </c>
      <c r="G1209" s="48" t="s">
        <v>265</v>
      </c>
      <c r="H1209" s="48">
        <v>0</v>
      </c>
      <c r="I1209" s="48">
        <v>0</v>
      </c>
      <c r="J1209" s="48" t="s">
        <v>265</v>
      </c>
      <c r="K1209" s="48" t="s">
        <v>265</v>
      </c>
      <c r="L1209" s="3"/>
      <c r="M1209" s="25"/>
      <c r="N1209" s="27"/>
    </row>
    <row r="1210" spans="1:14" ht="31.5" hidden="1">
      <c r="A1210" s="121"/>
      <c r="B1210" s="114"/>
      <c r="C1210" s="75" t="s">
        <v>220</v>
      </c>
      <c r="D1210" s="48">
        <v>0</v>
      </c>
      <c r="E1210" s="57" t="s">
        <v>265</v>
      </c>
      <c r="F1210" s="57" t="s">
        <v>265</v>
      </c>
      <c r="G1210" s="48" t="s">
        <v>265</v>
      </c>
      <c r="H1210" s="48">
        <v>0</v>
      </c>
      <c r="I1210" s="48">
        <v>0</v>
      </c>
      <c r="J1210" s="48" t="s">
        <v>265</v>
      </c>
      <c r="K1210" s="48" t="s">
        <v>265</v>
      </c>
      <c r="L1210" s="3"/>
    </row>
    <row r="1211" spans="1:14">
      <c r="A1211" s="133" t="s">
        <v>10</v>
      </c>
      <c r="B1211" s="114" t="s">
        <v>195</v>
      </c>
      <c r="C1211" s="54" t="s">
        <v>3</v>
      </c>
      <c r="D1211" s="57">
        <f>D1212+D1214+D1216+D1217</f>
        <v>10479.299999999999</v>
      </c>
      <c r="E1211" s="57" t="s">
        <v>265</v>
      </c>
      <c r="F1211" s="57" t="s">
        <v>265</v>
      </c>
      <c r="G1211" s="57" t="s">
        <v>265</v>
      </c>
      <c r="H1211" s="48">
        <f>H1212+H1214+H1216+H1217</f>
        <v>1501.9999999999998</v>
      </c>
      <c r="I1211" s="48">
        <f t="shared" si="171"/>
        <v>14.333018426803315</v>
      </c>
      <c r="J1211" s="48" t="s">
        <v>265</v>
      </c>
      <c r="K1211" s="48" t="s">
        <v>265</v>
      </c>
      <c r="L1211" s="2"/>
    </row>
    <row r="1212" spans="1:14">
      <c r="A1212" s="133"/>
      <c r="B1212" s="114"/>
      <c r="C1212" s="75" t="s">
        <v>4</v>
      </c>
      <c r="D1212" s="57">
        <f t="shared" ref="D1212:E1214" si="180">D1220+D1234+D1248+D1283+D1297+D1311+D1325</f>
        <v>10479.299999999999</v>
      </c>
      <c r="E1212" s="57">
        <f t="shared" si="180"/>
        <v>10479.299999999999</v>
      </c>
      <c r="F1212" s="57">
        <f t="shared" ref="F1212:H1213" si="181">F1220+F1234+F1248+F1283+F1297+F1311+F1325</f>
        <v>9612.5</v>
      </c>
      <c r="G1212" s="57">
        <f>G1220+G1234+G1248+G1283+G1297+G1311+G1325</f>
        <v>1501.9999999999998</v>
      </c>
      <c r="H1212" s="48">
        <f t="shared" si="181"/>
        <v>1501.9999999999998</v>
      </c>
      <c r="I1212" s="48">
        <f t="shared" si="171"/>
        <v>14.333018426803315</v>
      </c>
      <c r="J1212" s="48">
        <f t="shared" si="179"/>
        <v>14.333018426803315</v>
      </c>
      <c r="K1212" s="48">
        <f t="shared" si="173"/>
        <v>15.625487646293887</v>
      </c>
      <c r="L1212" s="25"/>
      <c r="M1212" s="7"/>
    </row>
    <row r="1213" spans="1:14" ht="31.5">
      <c r="A1213" s="133"/>
      <c r="B1213" s="114"/>
      <c r="C1213" s="75" t="s">
        <v>201</v>
      </c>
      <c r="D1213" s="57">
        <f t="shared" si="180"/>
        <v>0</v>
      </c>
      <c r="E1213" s="57">
        <f t="shared" si="180"/>
        <v>0</v>
      </c>
      <c r="F1213" s="57">
        <f t="shared" ref="F1213:G1215" si="182">F1221+F1235+F1249+F1284+F1298+F1312+F1326</f>
        <v>0</v>
      </c>
      <c r="G1213" s="57">
        <f t="shared" si="182"/>
        <v>0</v>
      </c>
      <c r="H1213" s="48">
        <f t="shared" si="181"/>
        <v>0</v>
      </c>
      <c r="I1213" s="48">
        <v>0</v>
      </c>
      <c r="J1213" s="48">
        <v>0</v>
      </c>
      <c r="K1213" s="48">
        <v>0</v>
      </c>
      <c r="L1213" s="25"/>
      <c r="M1213" s="7"/>
    </row>
    <row r="1214" spans="1:14">
      <c r="A1214" s="133"/>
      <c r="B1214" s="114"/>
      <c r="C1214" s="75" t="s">
        <v>218</v>
      </c>
      <c r="D1214" s="57">
        <f t="shared" si="180"/>
        <v>0</v>
      </c>
      <c r="E1214" s="57">
        <f t="shared" si="180"/>
        <v>0</v>
      </c>
      <c r="F1214" s="57">
        <f t="shared" si="182"/>
        <v>0</v>
      </c>
      <c r="G1214" s="57">
        <f t="shared" si="182"/>
        <v>0</v>
      </c>
      <c r="H1214" s="48">
        <f>H1222+H1236+H1250+H1285+H1299+H1313+H1327</f>
        <v>0</v>
      </c>
      <c r="I1214" s="48">
        <v>0</v>
      </c>
      <c r="J1214" s="48">
        <v>0</v>
      </c>
      <c r="K1214" s="48">
        <v>0</v>
      </c>
      <c r="L1214" s="2"/>
    </row>
    <row r="1215" spans="1:14" ht="31.5">
      <c r="A1215" s="133"/>
      <c r="B1215" s="114"/>
      <c r="C1215" s="75" t="s">
        <v>202</v>
      </c>
      <c r="D1215" s="57">
        <v>0</v>
      </c>
      <c r="E1215" s="57">
        <f>E1223+E1237+E1251+E1286+E1300+E1314+E1328</f>
        <v>0</v>
      </c>
      <c r="F1215" s="57">
        <f t="shared" si="182"/>
        <v>0</v>
      </c>
      <c r="G1215" s="57">
        <f t="shared" si="182"/>
        <v>0</v>
      </c>
      <c r="H1215" s="48">
        <f>H1223+H1237+H1251+H1286+H1300+H1314+H1328</f>
        <v>0</v>
      </c>
      <c r="I1215" s="48">
        <v>0</v>
      </c>
      <c r="J1215" s="48">
        <v>0</v>
      </c>
      <c r="K1215" s="48">
        <v>0</v>
      </c>
      <c r="L1215" s="2"/>
    </row>
    <row r="1216" spans="1:14">
      <c r="A1216" s="133"/>
      <c r="B1216" s="114"/>
      <c r="C1216" s="75" t="s">
        <v>219</v>
      </c>
      <c r="D1216" s="57">
        <f>D1224+D1238+D1252+D1287+D1301+D1315+D1329</f>
        <v>0</v>
      </c>
      <c r="E1216" s="57" t="s">
        <v>265</v>
      </c>
      <c r="F1216" s="57" t="s">
        <v>265</v>
      </c>
      <c r="G1216" s="57" t="s">
        <v>265</v>
      </c>
      <c r="H1216" s="48">
        <f>H1224+H1238+H1252+H1287+H1301+H1315+H1329</f>
        <v>0</v>
      </c>
      <c r="I1216" s="48">
        <v>0</v>
      </c>
      <c r="J1216" s="48" t="s">
        <v>265</v>
      </c>
      <c r="K1216" s="48" t="s">
        <v>265</v>
      </c>
      <c r="L1216" s="2"/>
    </row>
    <row r="1217" spans="1:12" ht="31.5">
      <c r="A1217" s="133"/>
      <c r="B1217" s="114"/>
      <c r="C1217" s="75" t="s">
        <v>220</v>
      </c>
      <c r="D1217" s="57">
        <f>D1225+D1239+D1253+D1288+D1302+D1316+D1330</f>
        <v>0</v>
      </c>
      <c r="E1217" s="57" t="s">
        <v>265</v>
      </c>
      <c r="F1217" s="57" t="s">
        <v>265</v>
      </c>
      <c r="G1217" s="57" t="s">
        <v>265</v>
      </c>
      <c r="H1217" s="48">
        <f>H1225+H1239+H1253+H1288+H1302+H1316+H1330</f>
        <v>0</v>
      </c>
      <c r="I1217" s="48">
        <v>0</v>
      </c>
      <c r="J1217" s="48" t="s">
        <v>265</v>
      </c>
      <c r="K1217" s="48" t="s">
        <v>265</v>
      </c>
      <c r="L1217" s="2"/>
    </row>
    <row r="1218" spans="1:12">
      <c r="A1218" s="135" t="s">
        <v>64</v>
      </c>
      <c r="B1218" s="135"/>
      <c r="C1218" s="135"/>
      <c r="D1218" s="135"/>
      <c r="E1218" s="135"/>
      <c r="F1218" s="135"/>
      <c r="G1218" s="135"/>
      <c r="H1218" s="135"/>
      <c r="I1218" s="135"/>
      <c r="J1218" s="135"/>
      <c r="K1218" s="135"/>
      <c r="L1218" s="2"/>
    </row>
    <row r="1219" spans="1:12">
      <c r="A1219" s="131" t="s">
        <v>114</v>
      </c>
      <c r="B1219" s="114" t="s">
        <v>195</v>
      </c>
      <c r="C1219" s="38" t="s">
        <v>3</v>
      </c>
      <c r="D1219" s="48">
        <f>D1220+D1222+D1224+D1225</f>
        <v>500</v>
      </c>
      <c r="E1219" s="48" t="s">
        <v>265</v>
      </c>
      <c r="F1219" s="48" t="s">
        <v>265</v>
      </c>
      <c r="G1219" s="48" t="s">
        <v>265</v>
      </c>
      <c r="H1219" s="48">
        <f>H1220+H1222+H1224+H1225</f>
        <v>0</v>
      </c>
      <c r="I1219" s="48">
        <v>0</v>
      </c>
      <c r="J1219" s="48" t="s">
        <v>265</v>
      </c>
      <c r="K1219" s="48" t="s">
        <v>265</v>
      </c>
      <c r="L1219" s="2"/>
    </row>
    <row r="1220" spans="1:12">
      <c r="A1220" s="131"/>
      <c r="B1220" s="114"/>
      <c r="C1220" s="75" t="s">
        <v>4</v>
      </c>
      <c r="D1220" s="57">
        <f>D1227</f>
        <v>500</v>
      </c>
      <c r="E1220" s="57">
        <f t="shared" ref="E1220:F1220" si="183">E1227</f>
        <v>500</v>
      </c>
      <c r="F1220" s="57">
        <f t="shared" si="183"/>
        <v>455.6</v>
      </c>
      <c r="G1220" s="57">
        <f t="shared" ref="G1220:H1225" si="184">G1227</f>
        <v>0</v>
      </c>
      <c r="H1220" s="48">
        <f t="shared" si="184"/>
        <v>0</v>
      </c>
      <c r="I1220" s="48">
        <v>0</v>
      </c>
      <c r="J1220" s="48">
        <v>0</v>
      </c>
      <c r="K1220" s="48">
        <v>0</v>
      </c>
      <c r="L1220" s="2"/>
    </row>
    <row r="1221" spans="1:12" ht="31.5">
      <c r="A1221" s="131"/>
      <c r="B1221" s="114"/>
      <c r="C1221" s="75" t="s">
        <v>201</v>
      </c>
      <c r="D1221" s="57">
        <v>0</v>
      </c>
      <c r="E1221" s="57">
        <v>0</v>
      </c>
      <c r="F1221" s="48">
        <v>0</v>
      </c>
      <c r="G1221" s="57">
        <f t="shared" si="184"/>
        <v>0</v>
      </c>
      <c r="H1221" s="48">
        <f t="shared" si="184"/>
        <v>0</v>
      </c>
      <c r="I1221" s="48">
        <v>0</v>
      </c>
      <c r="J1221" s="48">
        <v>0</v>
      </c>
      <c r="K1221" s="48">
        <v>0</v>
      </c>
      <c r="L1221" s="2"/>
    </row>
    <row r="1222" spans="1:12">
      <c r="A1222" s="131"/>
      <c r="B1222" s="114"/>
      <c r="C1222" s="75" t="s">
        <v>9</v>
      </c>
      <c r="D1222" s="57">
        <f>D1229</f>
        <v>0</v>
      </c>
      <c r="E1222" s="57">
        <f>E1229</f>
        <v>0</v>
      </c>
      <c r="F1222" s="48">
        <f>F1229</f>
        <v>0</v>
      </c>
      <c r="G1222" s="57">
        <f t="shared" si="184"/>
        <v>0</v>
      </c>
      <c r="H1222" s="48">
        <f t="shared" si="184"/>
        <v>0</v>
      </c>
      <c r="I1222" s="48">
        <v>0</v>
      </c>
      <c r="J1222" s="48">
        <v>0</v>
      </c>
      <c r="K1222" s="48">
        <v>0</v>
      </c>
      <c r="L1222" s="2"/>
    </row>
    <row r="1223" spans="1:12" ht="31.5">
      <c r="A1223" s="131"/>
      <c r="B1223" s="114"/>
      <c r="C1223" s="75" t="s">
        <v>202</v>
      </c>
      <c r="D1223" s="57">
        <v>0</v>
      </c>
      <c r="E1223" s="57">
        <f t="shared" ref="E1223:F1225" si="185">E1230</f>
        <v>0</v>
      </c>
      <c r="F1223" s="48">
        <f t="shared" si="185"/>
        <v>0</v>
      </c>
      <c r="G1223" s="57">
        <f t="shared" si="184"/>
        <v>0</v>
      </c>
      <c r="H1223" s="48">
        <f t="shared" si="184"/>
        <v>0</v>
      </c>
      <c r="I1223" s="48">
        <v>0</v>
      </c>
      <c r="J1223" s="48">
        <v>0</v>
      </c>
      <c r="K1223" s="48">
        <v>0</v>
      </c>
      <c r="L1223" s="2"/>
    </row>
    <row r="1224" spans="1:12">
      <c r="A1224" s="131"/>
      <c r="B1224" s="114"/>
      <c r="C1224" s="75" t="s">
        <v>219</v>
      </c>
      <c r="D1224" s="57">
        <f>D1231</f>
        <v>0</v>
      </c>
      <c r="E1224" s="57" t="str">
        <f t="shared" si="185"/>
        <v>х</v>
      </c>
      <c r="F1224" s="48" t="str">
        <f t="shared" si="185"/>
        <v>х</v>
      </c>
      <c r="G1224" s="57" t="str">
        <f t="shared" si="184"/>
        <v>х</v>
      </c>
      <c r="H1224" s="48">
        <f t="shared" si="184"/>
        <v>0</v>
      </c>
      <c r="I1224" s="48">
        <v>0</v>
      </c>
      <c r="J1224" s="48" t="s">
        <v>265</v>
      </c>
      <c r="K1224" s="48" t="s">
        <v>265</v>
      </c>
      <c r="L1224" s="2"/>
    </row>
    <row r="1225" spans="1:12" ht="31.5">
      <c r="A1225" s="131"/>
      <c r="B1225" s="114"/>
      <c r="C1225" s="75" t="s">
        <v>220</v>
      </c>
      <c r="D1225" s="57">
        <f>D1232</f>
        <v>0</v>
      </c>
      <c r="E1225" s="57" t="str">
        <f t="shared" si="185"/>
        <v>х</v>
      </c>
      <c r="F1225" s="48" t="str">
        <f t="shared" si="185"/>
        <v>х</v>
      </c>
      <c r="G1225" s="57" t="str">
        <f t="shared" si="184"/>
        <v>х</v>
      </c>
      <c r="H1225" s="48">
        <f t="shared" si="184"/>
        <v>0</v>
      </c>
      <c r="I1225" s="48">
        <v>0</v>
      </c>
      <c r="J1225" s="48" t="s">
        <v>265</v>
      </c>
      <c r="K1225" s="48" t="s">
        <v>265</v>
      </c>
      <c r="L1225" s="2"/>
    </row>
    <row r="1226" spans="1:12">
      <c r="A1226" s="131" t="s">
        <v>102</v>
      </c>
      <c r="B1226" s="114" t="s">
        <v>195</v>
      </c>
      <c r="C1226" s="38" t="s">
        <v>3</v>
      </c>
      <c r="D1226" s="48">
        <f>D1227+D1229+D1231+D1232</f>
        <v>500</v>
      </c>
      <c r="E1226" s="48" t="s">
        <v>265</v>
      </c>
      <c r="F1226" s="48" t="s">
        <v>265</v>
      </c>
      <c r="G1226" s="48" t="s">
        <v>265</v>
      </c>
      <c r="H1226" s="48">
        <f>H1227+H1229+H1231+H1232</f>
        <v>0</v>
      </c>
      <c r="I1226" s="48">
        <v>0</v>
      </c>
      <c r="J1226" s="48" t="s">
        <v>265</v>
      </c>
      <c r="K1226" s="48" t="s">
        <v>265</v>
      </c>
      <c r="L1226" s="2"/>
    </row>
    <row r="1227" spans="1:12">
      <c r="A1227" s="131"/>
      <c r="B1227" s="114"/>
      <c r="C1227" s="75" t="s">
        <v>4</v>
      </c>
      <c r="D1227" s="57">
        <v>500</v>
      </c>
      <c r="E1227" s="57">
        <v>500</v>
      </c>
      <c r="F1227" s="57">
        <v>455.6</v>
      </c>
      <c r="G1227" s="57">
        <v>0</v>
      </c>
      <c r="H1227" s="48">
        <v>0</v>
      </c>
      <c r="I1227" s="48">
        <v>0</v>
      </c>
      <c r="J1227" s="48">
        <v>0</v>
      </c>
      <c r="K1227" s="48">
        <v>0</v>
      </c>
      <c r="L1227" s="2"/>
    </row>
    <row r="1228" spans="1:12" ht="31.5">
      <c r="A1228" s="131"/>
      <c r="B1228" s="114"/>
      <c r="C1228" s="75" t="s">
        <v>201</v>
      </c>
      <c r="D1228" s="57">
        <v>0</v>
      </c>
      <c r="E1228" s="57">
        <v>0</v>
      </c>
      <c r="F1228" s="48">
        <v>0</v>
      </c>
      <c r="G1228" s="57">
        <v>0</v>
      </c>
      <c r="H1228" s="48">
        <v>0</v>
      </c>
      <c r="I1228" s="48">
        <v>0</v>
      </c>
      <c r="J1228" s="48">
        <v>0</v>
      </c>
      <c r="K1228" s="48">
        <v>0</v>
      </c>
      <c r="L1228" s="2"/>
    </row>
    <row r="1229" spans="1:12">
      <c r="A1229" s="131"/>
      <c r="B1229" s="114"/>
      <c r="C1229" s="75" t="s">
        <v>9</v>
      </c>
      <c r="D1229" s="57">
        <v>0</v>
      </c>
      <c r="E1229" s="57">
        <v>0</v>
      </c>
      <c r="F1229" s="48">
        <v>0</v>
      </c>
      <c r="G1229" s="57">
        <v>0</v>
      </c>
      <c r="H1229" s="48">
        <v>0</v>
      </c>
      <c r="I1229" s="48">
        <v>0</v>
      </c>
      <c r="J1229" s="48">
        <v>0</v>
      </c>
      <c r="K1229" s="48">
        <v>0</v>
      </c>
      <c r="L1229" s="2"/>
    </row>
    <row r="1230" spans="1:12" ht="31.5">
      <c r="A1230" s="131"/>
      <c r="B1230" s="114"/>
      <c r="C1230" s="75" t="s">
        <v>202</v>
      </c>
      <c r="D1230" s="57">
        <v>0</v>
      </c>
      <c r="E1230" s="57">
        <v>0</v>
      </c>
      <c r="F1230" s="48">
        <v>0</v>
      </c>
      <c r="G1230" s="57">
        <v>0</v>
      </c>
      <c r="H1230" s="48">
        <v>0</v>
      </c>
      <c r="I1230" s="48">
        <v>0</v>
      </c>
      <c r="J1230" s="48">
        <v>0</v>
      </c>
      <c r="K1230" s="48">
        <v>0</v>
      </c>
      <c r="L1230" s="2"/>
    </row>
    <row r="1231" spans="1:12">
      <c r="A1231" s="131"/>
      <c r="B1231" s="114"/>
      <c r="C1231" s="75" t="s">
        <v>219</v>
      </c>
      <c r="D1231" s="57">
        <v>0</v>
      </c>
      <c r="E1231" s="57" t="s">
        <v>265</v>
      </c>
      <c r="F1231" s="48" t="s">
        <v>265</v>
      </c>
      <c r="G1231" s="48" t="s">
        <v>265</v>
      </c>
      <c r="H1231" s="48">
        <v>0</v>
      </c>
      <c r="I1231" s="48">
        <v>0</v>
      </c>
      <c r="J1231" s="48" t="s">
        <v>265</v>
      </c>
      <c r="K1231" s="48" t="s">
        <v>265</v>
      </c>
      <c r="L1231" s="2"/>
    </row>
    <row r="1232" spans="1:12" ht="31.5">
      <c r="A1232" s="131"/>
      <c r="B1232" s="114"/>
      <c r="C1232" s="75" t="s">
        <v>220</v>
      </c>
      <c r="D1232" s="57">
        <v>0</v>
      </c>
      <c r="E1232" s="57" t="s">
        <v>265</v>
      </c>
      <c r="F1232" s="48" t="s">
        <v>265</v>
      </c>
      <c r="G1232" s="48" t="s">
        <v>265</v>
      </c>
      <c r="H1232" s="48">
        <v>0</v>
      </c>
      <c r="I1232" s="48">
        <v>0</v>
      </c>
      <c r="J1232" s="48" t="s">
        <v>265</v>
      </c>
      <c r="K1232" s="48" t="s">
        <v>265</v>
      </c>
      <c r="L1232" s="2"/>
    </row>
    <row r="1233" spans="1:13">
      <c r="A1233" s="131" t="s">
        <v>113</v>
      </c>
      <c r="B1233" s="114" t="s">
        <v>195</v>
      </c>
      <c r="C1233" s="54" t="s">
        <v>3</v>
      </c>
      <c r="D1233" s="48">
        <f>D1234+D1236+D1238+D1239</f>
        <v>1705</v>
      </c>
      <c r="E1233" s="48" t="s">
        <v>265</v>
      </c>
      <c r="F1233" s="48" t="s">
        <v>265</v>
      </c>
      <c r="G1233" s="48" t="s">
        <v>265</v>
      </c>
      <c r="H1233" s="48">
        <f>H1234+H1236+H1238+H1239</f>
        <v>1442.3</v>
      </c>
      <c r="I1233" s="48">
        <f t="shared" ref="I1233:I1290" si="186">H1233/D1233*100</f>
        <v>84.592375366568916</v>
      </c>
      <c r="J1233" s="48" t="s">
        <v>265</v>
      </c>
      <c r="K1233" s="48" t="s">
        <v>265</v>
      </c>
      <c r="L1233" s="2"/>
    </row>
    <row r="1234" spans="1:13">
      <c r="A1234" s="131"/>
      <c r="B1234" s="114"/>
      <c r="C1234" s="75" t="s">
        <v>4</v>
      </c>
      <c r="D1234" s="57">
        <f>D1241</f>
        <v>1705</v>
      </c>
      <c r="E1234" s="57">
        <f t="shared" ref="E1234:F1234" si="187">E1241</f>
        <v>1705</v>
      </c>
      <c r="F1234" s="57">
        <f t="shared" si="187"/>
        <v>1675</v>
      </c>
      <c r="G1234" s="57">
        <f t="shared" ref="G1234:H1239" si="188">G1241</f>
        <v>1442.3</v>
      </c>
      <c r="H1234" s="48">
        <f t="shared" si="188"/>
        <v>1442.3</v>
      </c>
      <c r="I1234" s="48">
        <f t="shared" si="186"/>
        <v>84.592375366568916</v>
      </c>
      <c r="J1234" s="48">
        <f t="shared" ref="J1234:J1290" si="189">G1234/E1234*100</f>
        <v>84.592375366568916</v>
      </c>
      <c r="K1234" s="48">
        <f t="shared" ref="K1234:K1290" si="190">G1234/F1234*100</f>
        <v>86.10746268656716</v>
      </c>
      <c r="L1234" s="2"/>
    </row>
    <row r="1235" spans="1:13" ht="31.5">
      <c r="A1235" s="131"/>
      <c r="B1235" s="114"/>
      <c r="C1235" s="75" t="s">
        <v>201</v>
      </c>
      <c r="D1235" s="57">
        <v>0</v>
      </c>
      <c r="E1235" s="57">
        <v>0</v>
      </c>
      <c r="F1235" s="48">
        <v>0</v>
      </c>
      <c r="G1235" s="57">
        <f t="shared" si="188"/>
        <v>0</v>
      </c>
      <c r="H1235" s="48">
        <f t="shared" si="188"/>
        <v>0</v>
      </c>
      <c r="I1235" s="48">
        <v>0</v>
      </c>
      <c r="J1235" s="48">
        <v>0</v>
      </c>
      <c r="K1235" s="48">
        <v>0</v>
      </c>
      <c r="L1235" s="2"/>
    </row>
    <row r="1236" spans="1:13">
      <c r="A1236" s="131"/>
      <c r="B1236" s="114"/>
      <c r="C1236" s="75" t="s">
        <v>9</v>
      </c>
      <c r="D1236" s="57">
        <f>D1243</f>
        <v>0</v>
      </c>
      <c r="E1236" s="57">
        <f>E1243</f>
        <v>0</v>
      </c>
      <c r="F1236" s="48">
        <f>F1243</f>
        <v>0</v>
      </c>
      <c r="G1236" s="57">
        <f t="shared" si="188"/>
        <v>0</v>
      </c>
      <c r="H1236" s="48">
        <f t="shared" si="188"/>
        <v>0</v>
      </c>
      <c r="I1236" s="48">
        <v>0</v>
      </c>
      <c r="J1236" s="48">
        <v>0</v>
      </c>
      <c r="K1236" s="48">
        <v>0</v>
      </c>
      <c r="L1236" s="2"/>
    </row>
    <row r="1237" spans="1:13" ht="31.5">
      <c r="A1237" s="131"/>
      <c r="B1237" s="114"/>
      <c r="C1237" s="75" t="s">
        <v>202</v>
      </c>
      <c r="D1237" s="57">
        <v>0</v>
      </c>
      <c r="E1237" s="57">
        <f t="shared" ref="E1237:F1239" si="191">E1244</f>
        <v>0</v>
      </c>
      <c r="F1237" s="48">
        <f t="shared" si="191"/>
        <v>0</v>
      </c>
      <c r="G1237" s="57">
        <f t="shared" si="188"/>
        <v>0</v>
      </c>
      <c r="H1237" s="48">
        <f t="shared" si="188"/>
        <v>0</v>
      </c>
      <c r="I1237" s="48">
        <v>0</v>
      </c>
      <c r="J1237" s="48">
        <v>0</v>
      </c>
      <c r="K1237" s="48">
        <v>0</v>
      </c>
      <c r="L1237" s="2"/>
    </row>
    <row r="1238" spans="1:13">
      <c r="A1238" s="131"/>
      <c r="B1238" s="114"/>
      <c r="C1238" s="75" t="s">
        <v>219</v>
      </c>
      <c r="D1238" s="57">
        <f>D1245</f>
        <v>0</v>
      </c>
      <c r="E1238" s="57" t="str">
        <f t="shared" si="191"/>
        <v>х</v>
      </c>
      <c r="F1238" s="48" t="str">
        <f t="shared" si="191"/>
        <v>х</v>
      </c>
      <c r="G1238" s="57" t="str">
        <f t="shared" si="188"/>
        <v>х</v>
      </c>
      <c r="H1238" s="48">
        <f t="shared" si="188"/>
        <v>0</v>
      </c>
      <c r="I1238" s="48">
        <v>0</v>
      </c>
      <c r="J1238" s="48" t="s">
        <v>265</v>
      </c>
      <c r="K1238" s="48" t="s">
        <v>265</v>
      </c>
      <c r="L1238" s="2"/>
    </row>
    <row r="1239" spans="1:13" ht="31.5">
      <c r="A1239" s="131"/>
      <c r="B1239" s="114"/>
      <c r="C1239" s="75" t="s">
        <v>220</v>
      </c>
      <c r="D1239" s="57">
        <f>D1246</f>
        <v>0</v>
      </c>
      <c r="E1239" s="57" t="str">
        <f t="shared" si="191"/>
        <v>х</v>
      </c>
      <c r="F1239" s="48" t="str">
        <f t="shared" si="191"/>
        <v>х</v>
      </c>
      <c r="G1239" s="57" t="str">
        <f t="shared" si="188"/>
        <v>х</v>
      </c>
      <c r="H1239" s="48">
        <f t="shared" si="188"/>
        <v>0</v>
      </c>
      <c r="I1239" s="48">
        <v>0</v>
      </c>
      <c r="J1239" s="48" t="s">
        <v>265</v>
      </c>
      <c r="K1239" s="48" t="s">
        <v>265</v>
      </c>
      <c r="L1239" s="2"/>
    </row>
    <row r="1240" spans="1:13">
      <c r="A1240" s="131" t="s">
        <v>103</v>
      </c>
      <c r="B1240" s="114" t="s">
        <v>195</v>
      </c>
      <c r="C1240" s="54" t="s">
        <v>3</v>
      </c>
      <c r="D1240" s="48">
        <f>D1241+D1243+D1245+D1246</f>
        <v>1705</v>
      </c>
      <c r="E1240" s="48" t="s">
        <v>265</v>
      </c>
      <c r="F1240" s="48" t="s">
        <v>265</v>
      </c>
      <c r="G1240" s="48" t="s">
        <v>265</v>
      </c>
      <c r="H1240" s="48">
        <f>H1241+H1243+H1245+H1246</f>
        <v>1442.3</v>
      </c>
      <c r="I1240" s="48">
        <f t="shared" si="186"/>
        <v>84.592375366568916</v>
      </c>
      <c r="J1240" s="48" t="s">
        <v>265</v>
      </c>
      <c r="K1240" s="48" t="s">
        <v>265</v>
      </c>
      <c r="L1240" s="2"/>
    </row>
    <row r="1241" spans="1:13">
      <c r="A1241" s="131"/>
      <c r="B1241" s="114"/>
      <c r="C1241" s="75" t="s">
        <v>4</v>
      </c>
      <c r="D1241" s="57">
        <v>1705</v>
      </c>
      <c r="E1241" s="57">
        <v>1705</v>
      </c>
      <c r="F1241" s="57">
        <v>1675</v>
      </c>
      <c r="G1241" s="48">
        <v>1442.3</v>
      </c>
      <c r="H1241" s="48">
        <v>1442.3</v>
      </c>
      <c r="I1241" s="48">
        <f t="shared" si="186"/>
        <v>84.592375366568916</v>
      </c>
      <c r="J1241" s="48">
        <f t="shared" si="189"/>
        <v>84.592375366568916</v>
      </c>
      <c r="K1241" s="48">
        <f t="shared" si="190"/>
        <v>86.10746268656716</v>
      </c>
      <c r="L1241" s="2"/>
    </row>
    <row r="1242" spans="1:13" ht="31.5">
      <c r="A1242" s="131"/>
      <c r="B1242" s="114"/>
      <c r="C1242" s="75" t="s">
        <v>201</v>
      </c>
      <c r="D1242" s="57">
        <v>0</v>
      </c>
      <c r="E1242" s="57">
        <v>0</v>
      </c>
      <c r="F1242" s="48">
        <v>0</v>
      </c>
      <c r="G1242" s="57">
        <v>0</v>
      </c>
      <c r="H1242" s="48">
        <v>0</v>
      </c>
      <c r="I1242" s="48">
        <v>0</v>
      </c>
      <c r="J1242" s="48">
        <v>0</v>
      </c>
      <c r="K1242" s="48">
        <v>0</v>
      </c>
      <c r="L1242" s="2"/>
      <c r="M1242" s="28"/>
    </row>
    <row r="1243" spans="1:13">
      <c r="A1243" s="131"/>
      <c r="B1243" s="114"/>
      <c r="C1243" s="75" t="s">
        <v>218</v>
      </c>
      <c r="D1243" s="57">
        <v>0</v>
      </c>
      <c r="E1243" s="57">
        <v>0</v>
      </c>
      <c r="F1243" s="48">
        <v>0</v>
      </c>
      <c r="G1243" s="57">
        <v>0</v>
      </c>
      <c r="H1243" s="48">
        <v>0</v>
      </c>
      <c r="I1243" s="48">
        <v>0</v>
      </c>
      <c r="J1243" s="48">
        <v>0</v>
      </c>
      <c r="K1243" s="48">
        <v>0</v>
      </c>
      <c r="L1243" s="2"/>
    </row>
    <row r="1244" spans="1:13" ht="31.5">
      <c r="A1244" s="131"/>
      <c r="B1244" s="114"/>
      <c r="C1244" s="75" t="s">
        <v>202</v>
      </c>
      <c r="D1244" s="57">
        <v>0</v>
      </c>
      <c r="E1244" s="57">
        <v>0</v>
      </c>
      <c r="F1244" s="48">
        <v>0</v>
      </c>
      <c r="G1244" s="57">
        <v>0</v>
      </c>
      <c r="H1244" s="48">
        <v>0</v>
      </c>
      <c r="I1244" s="48">
        <v>0</v>
      </c>
      <c r="J1244" s="48">
        <v>0</v>
      </c>
      <c r="K1244" s="48">
        <v>0</v>
      </c>
      <c r="L1244" s="2"/>
    </row>
    <row r="1245" spans="1:13">
      <c r="A1245" s="131"/>
      <c r="B1245" s="114"/>
      <c r="C1245" s="75" t="s">
        <v>219</v>
      </c>
      <c r="D1245" s="57">
        <v>0</v>
      </c>
      <c r="E1245" s="57" t="s">
        <v>265</v>
      </c>
      <c r="F1245" s="48" t="s">
        <v>265</v>
      </c>
      <c r="G1245" s="48" t="s">
        <v>265</v>
      </c>
      <c r="H1245" s="48">
        <v>0</v>
      </c>
      <c r="I1245" s="48">
        <v>0</v>
      </c>
      <c r="J1245" s="48" t="s">
        <v>265</v>
      </c>
      <c r="K1245" s="48" t="s">
        <v>265</v>
      </c>
      <c r="L1245" s="2"/>
    </row>
    <row r="1246" spans="1:13" ht="31.5">
      <c r="A1246" s="131"/>
      <c r="B1246" s="114"/>
      <c r="C1246" s="75" t="s">
        <v>220</v>
      </c>
      <c r="D1246" s="57">
        <v>0</v>
      </c>
      <c r="E1246" s="57" t="s">
        <v>265</v>
      </c>
      <c r="F1246" s="48" t="s">
        <v>265</v>
      </c>
      <c r="G1246" s="48" t="s">
        <v>265</v>
      </c>
      <c r="H1246" s="48">
        <v>0</v>
      </c>
      <c r="I1246" s="48">
        <v>0</v>
      </c>
      <c r="J1246" s="48" t="s">
        <v>265</v>
      </c>
      <c r="K1246" s="48" t="s">
        <v>265</v>
      </c>
      <c r="L1246" s="2"/>
    </row>
    <row r="1247" spans="1:13">
      <c r="A1247" s="131" t="s">
        <v>112</v>
      </c>
      <c r="B1247" s="114" t="s">
        <v>195</v>
      </c>
      <c r="C1247" s="54" t="s">
        <v>3</v>
      </c>
      <c r="D1247" s="48">
        <f>D1248+D1250+D1252+D1253</f>
        <v>3964.3</v>
      </c>
      <c r="E1247" s="48" t="s">
        <v>265</v>
      </c>
      <c r="F1247" s="48" t="s">
        <v>265</v>
      </c>
      <c r="G1247" s="48" t="s">
        <v>265</v>
      </c>
      <c r="H1247" s="48">
        <f>H1248+H1250+H1252+H1253</f>
        <v>0</v>
      </c>
      <c r="I1247" s="48">
        <f t="shared" si="186"/>
        <v>0</v>
      </c>
      <c r="J1247" s="48" t="s">
        <v>265</v>
      </c>
      <c r="K1247" s="48" t="s">
        <v>265</v>
      </c>
      <c r="L1247" s="2"/>
    </row>
    <row r="1248" spans="1:13">
      <c r="A1248" s="131"/>
      <c r="B1248" s="114"/>
      <c r="C1248" s="75" t="s">
        <v>4</v>
      </c>
      <c r="D1248" s="57">
        <f>D1255+D1262+D1269+D1276</f>
        <v>3964.3</v>
      </c>
      <c r="E1248" s="57">
        <f t="shared" ref="E1248:F1248" si="192">E1255+E1262+E1269+E1276</f>
        <v>3964.3</v>
      </c>
      <c r="F1248" s="57">
        <f t="shared" si="192"/>
        <v>3572.9</v>
      </c>
      <c r="G1248" s="57">
        <f>G1255+G1262+G1269+G1276</f>
        <v>0</v>
      </c>
      <c r="H1248" s="57">
        <f>H1255+H1262+H1269+H1276</f>
        <v>0</v>
      </c>
      <c r="I1248" s="48">
        <f t="shared" si="186"/>
        <v>0</v>
      </c>
      <c r="J1248" s="48">
        <f t="shared" si="189"/>
        <v>0</v>
      </c>
      <c r="K1248" s="48">
        <f t="shared" si="190"/>
        <v>0</v>
      </c>
      <c r="L1248" s="2"/>
      <c r="M1248" s="17"/>
    </row>
    <row r="1249" spans="1:13" ht="31.5">
      <c r="A1249" s="131"/>
      <c r="B1249" s="114"/>
      <c r="C1249" s="75" t="s">
        <v>201</v>
      </c>
      <c r="D1249" s="57">
        <f>D1256+D1263+D1270+D1277</f>
        <v>0</v>
      </c>
      <c r="E1249" s="57">
        <v>0</v>
      </c>
      <c r="F1249" s="48">
        <v>0</v>
      </c>
      <c r="G1249" s="57">
        <f t="shared" ref="G1249:H1253" si="193">G1256+G1263+G1270+G1277</f>
        <v>0</v>
      </c>
      <c r="H1249" s="48">
        <f t="shared" si="193"/>
        <v>0</v>
      </c>
      <c r="I1249" s="48">
        <v>0</v>
      </c>
      <c r="J1249" s="48">
        <v>0</v>
      </c>
      <c r="K1249" s="48">
        <v>0</v>
      </c>
      <c r="L1249" s="2"/>
    </row>
    <row r="1250" spans="1:13">
      <c r="A1250" s="131"/>
      <c r="B1250" s="114"/>
      <c r="C1250" s="75" t="s">
        <v>218</v>
      </c>
      <c r="D1250" s="57">
        <f>D1257+D1264+D1271+D1278</f>
        <v>0</v>
      </c>
      <c r="E1250" s="57">
        <f>E1257+E1264+E1271+E1278</f>
        <v>0</v>
      </c>
      <c r="F1250" s="48">
        <f>F1257+F1264+F1271+F1278</f>
        <v>0</v>
      </c>
      <c r="G1250" s="57">
        <f t="shared" si="193"/>
        <v>0</v>
      </c>
      <c r="H1250" s="48">
        <f t="shared" si="193"/>
        <v>0</v>
      </c>
      <c r="I1250" s="48">
        <v>0</v>
      </c>
      <c r="J1250" s="48">
        <v>0</v>
      </c>
      <c r="K1250" s="48">
        <v>0</v>
      </c>
      <c r="L1250" s="2"/>
    </row>
    <row r="1251" spans="1:13" ht="31.5">
      <c r="A1251" s="131"/>
      <c r="B1251" s="114"/>
      <c r="C1251" s="75" t="s">
        <v>202</v>
      </c>
      <c r="D1251" s="57">
        <v>0</v>
      </c>
      <c r="E1251" s="57">
        <f>E1258+E1265+E1272+E1279</f>
        <v>0</v>
      </c>
      <c r="F1251" s="48">
        <f>F1258+F1265+F1272+F1279</f>
        <v>0</v>
      </c>
      <c r="G1251" s="57">
        <f t="shared" si="193"/>
        <v>0</v>
      </c>
      <c r="H1251" s="48">
        <f t="shared" si="193"/>
        <v>0</v>
      </c>
      <c r="I1251" s="48">
        <v>0</v>
      </c>
      <c r="J1251" s="48">
        <v>0</v>
      </c>
      <c r="K1251" s="48">
        <v>0</v>
      </c>
      <c r="L1251" s="2"/>
    </row>
    <row r="1252" spans="1:13">
      <c r="A1252" s="131"/>
      <c r="B1252" s="114"/>
      <c r="C1252" s="75" t="s">
        <v>219</v>
      </c>
      <c r="D1252" s="57">
        <f>D1259+D1266+D1273+D1280</f>
        <v>0</v>
      </c>
      <c r="E1252" s="57" t="s">
        <v>265</v>
      </c>
      <c r="F1252" s="48" t="s">
        <v>265</v>
      </c>
      <c r="G1252" s="57" t="s">
        <v>265</v>
      </c>
      <c r="H1252" s="48">
        <f t="shared" si="193"/>
        <v>0</v>
      </c>
      <c r="I1252" s="48">
        <v>0</v>
      </c>
      <c r="J1252" s="48" t="s">
        <v>265</v>
      </c>
      <c r="K1252" s="48" t="s">
        <v>265</v>
      </c>
      <c r="L1252" s="2"/>
    </row>
    <row r="1253" spans="1:13" ht="31.5">
      <c r="A1253" s="131"/>
      <c r="B1253" s="114"/>
      <c r="C1253" s="75" t="s">
        <v>220</v>
      </c>
      <c r="D1253" s="57">
        <f>D1260+D1267+D1274+D1281</f>
        <v>0</v>
      </c>
      <c r="E1253" s="57" t="s">
        <v>265</v>
      </c>
      <c r="F1253" s="48" t="s">
        <v>265</v>
      </c>
      <c r="G1253" s="57" t="s">
        <v>265</v>
      </c>
      <c r="H1253" s="48">
        <f t="shared" si="193"/>
        <v>0</v>
      </c>
      <c r="I1253" s="48">
        <v>0</v>
      </c>
      <c r="J1253" s="48" t="s">
        <v>265</v>
      </c>
      <c r="K1253" s="48" t="s">
        <v>265</v>
      </c>
      <c r="L1253" s="2"/>
    </row>
    <row r="1254" spans="1:13">
      <c r="A1254" s="131" t="s">
        <v>104</v>
      </c>
      <c r="B1254" s="114" t="s">
        <v>195</v>
      </c>
      <c r="C1254" s="54" t="s">
        <v>3</v>
      </c>
      <c r="D1254" s="48">
        <f>D1255+D1257+D1259+D1260</f>
        <v>2938</v>
      </c>
      <c r="E1254" s="48" t="s">
        <v>265</v>
      </c>
      <c r="F1254" s="48" t="s">
        <v>265</v>
      </c>
      <c r="G1254" s="48" t="s">
        <v>265</v>
      </c>
      <c r="H1254" s="48">
        <f>H1255+H1257+H1259+H1260</f>
        <v>0</v>
      </c>
      <c r="I1254" s="48">
        <v>0</v>
      </c>
      <c r="J1254" s="48" t="s">
        <v>265</v>
      </c>
      <c r="K1254" s="48" t="s">
        <v>265</v>
      </c>
      <c r="L1254" s="2"/>
    </row>
    <row r="1255" spans="1:13">
      <c r="A1255" s="131"/>
      <c r="B1255" s="114"/>
      <c r="C1255" s="75" t="s">
        <v>4</v>
      </c>
      <c r="D1255" s="57">
        <v>2938</v>
      </c>
      <c r="E1255" s="57">
        <v>2938</v>
      </c>
      <c r="F1255" s="57">
        <v>2546.6</v>
      </c>
      <c r="G1255" s="57">
        <v>0</v>
      </c>
      <c r="H1255" s="48">
        <v>0</v>
      </c>
      <c r="I1255" s="48">
        <v>0</v>
      </c>
      <c r="J1255" s="48">
        <v>0</v>
      </c>
      <c r="K1255" s="48">
        <v>0</v>
      </c>
      <c r="L1255" s="2"/>
      <c r="M1255" s="17"/>
    </row>
    <row r="1256" spans="1:13" ht="31.5">
      <c r="A1256" s="131"/>
      <c r="B1256" s="114"/>
      <c r="C1256" s="75" t="s">
        <v>201</v>
      </c>
      <c r="D1256" s="57">
        <v>0</v>
      </c>
      <c r="E1256" s="57">
        <v>0</v>
      </c>
      <c r="F1256" s="48">
        <v>0</v>
      </c>
      <c r="G1256" s="57">
        <v>0</v>
      </c>
      <c r="H1256" s="48">
        <v>0</v>
      </c>
      <c r="I1256" s="48">
        <v>0</v>
      </c>
      <c r="J1256" s="48">
        <v>0</v>
      </c>
      <c r="K1256" s="48">
        <v>0</v>
      </c>
      <c r="L1256" s="2"/>
    </row>
    <row r="1257" spans="1:13">
      <c r="A1257" s="131"/>
      <c r="B1257" s="114"/>
      <c r="C1257" s="75" t="s">
        <v>218</v>
      </c>
      <c r="D1257" s="57">
        <v>0</v>
      </c>
      <c r="E1257" s="57">
        <v>0</v>
      </c>
      <c r="F1257" s="48">
        <v>0</v>
      </c>
      <c r="G1257" s="57">
        <v>0</v>
      </c>
      <c r="H1257" s="48">
        <v>0</v>
      </c>
      <c r="I1257" s="48">
        <v>0</v>
      </c>
      <c r="J1257" s="48">
        <v>0</v>
      </c>
      <c r="K1257" s="48">
        <v>0</v>
      </c>
      <c r="L1257" s="2"/>
    </row>
    <row r="1258" spans="1:13" ht="31.5">
      <c r="A1258" s="131"/>
      <c r="B1258" s="114"/>
      <c r="C1258" s="75" t="s">
        <v>202</v>
      </c>
      <c r="D1258" s="57">
        <v>0</v>
      </c>
      <c r="E1258" s="57">
        <v>0</v>
      </c>
      <c r="F1258" s="48">
        <v>0</v>
      </c>
      <c r="G1258" s="57">
        <v>0</v>
      </c>
      <c r="H1258" s="48">
        <v>0</v>
      </c>
      <c r="I1258" s="48">
        <v>0</v>
      </c>
      <c r="J1258" s="48">
        <v>0</v>
      </c>
      <c r="K1258" s="48">
        <v>0</v>
      </c>
      <c r="L1258" s="2"/>
    </row>
    <row r="1259" spans="1:13">
      <c r="A1259" s="131"/>
      <c r="B1259" s="114"/>
      <c r="C1259" s="75" t="s">
        <v>219</v>
      </c>
      <c r="D1259" s="57">
        <v>0</v>
      </c>
      <c r="E1259" s="57" t="s">
        <v>265</v>
      </c>
      <c r="F1259" s="48" t="s">
        <v>265</v>
      </c>
      <c r="G1259" s="48" t="s">
        <v>265</v>
      </c>
      <c r="H1259" s="48">
        <v>0</v>
      </c>
      <c r="I1259" s="48">
        <v>0</v>
      </c>
      <c r="J1259" s="48" t="s">
        <v>265</v>
      </c>
      <c r="K1259" s="48" t="s">
        <v>265</v>
      </c>
      <c r="L1259" s="2"/>
    </row>
    <row r="1260" spans="1:13" ht="31.5">
      <c r="A1260" s="131"/>
      <c r="B1260" s="114"/>
      <c r="C1260" s="75" t="s">
        <v>220</v>
      </c>
      <c r="D1260" s="57">
        <v>0</v>
      </c>
      <c r="E1260" s="57" t="s">
        <v>265</v>
      </c>
      <c r="F1260" s="48" t="s">
        <v>265</v>
      </c>
      <c r="G1260" s="48" t="s">
        <v>265</v>
      </c>
      <c r="H1260" s="48">
        <v>0</v>
      </c>
      <c r="I1260" s="48">
        <v>0</v>
      </c>
      <c r="J1260" s="48" t="s">
        <v>265</v>
      </c>
      <c r="K1260" s="48" t="s">
        <v>265</v>
      </c>
      <c r="L1260" s="2"/>
    </row>
    <row r="1261" spans="1:13">
      <c r="A1261" s="131" t="s">
        <v>105</v>
      </c>
      <c r="B1261" s="114" t="s">
        <v>195</v>
      </c>
      <c r="C1261" s="54" t="s">
        <v>3</v>
      </c>
      <c r="D1261" s="48">
        <f>D1262+D1264+D1266+D1267</f>
        <v>314.3</v>
      </c>
      <c r="E1261" s="48" t="s">
        <v>265</v>
      </c>
      <c r="F1261" s="48" t="s">
        <v>265</v>
      </c>
      <c r="G1261" s="48" t="s">
        <v>265</v>
      </c>
      <c r="H1261" s="48">
        <f>H1262+H1264+H1266+H1267</f>
        <v>0</v>
      </c>
      <c r="I1261" s="48">
        <f t="shared" si="186"/>
        <v>0</v>
      </c>
      <c r="J1261" s="48" t="s">
        <v>265</v>
      </c>
      <c r="K1261" s="48" t="s">
        <v>265</v>
      </c>
      <c r="L1261" s="2"/>
    </row>
    <row r="1262" spans="1:13">
      <c r="A1262" s="131"/>
      <c r="B1262" s="114"/>
      <c r="C1262" s="75" t="s">
        <v>4</v>
      </c>
      <c r="D1262" s="57">
        <v>314.3</v>
      </c>
      <c r="E1262" s="57">
        <v>314.3</v>
      </c>
      <c r="F1262" s="57">
        <v>314.3</v>
      </c>
      <c r="G1262" s="57">
        <v>0</v>
      </c>
      <c r="H1262" s="57">
        <v>0</v>
      </c>
      <c r="I1262" s="48">
        <f t="shared" si="186"/>
        <v>0</v>
      </c>
      <c r="J1262" s="48">
        <f t="shared" si="189"/>
        <v>0</v>
      </c>
      <c r="K1262" s="48">
        <f t="shared" si="190"/>
        <v>0</v>
      </c>
      <c r="L1262" s="2"/>
      <c r="M1262" s="17"/>
    </row>
    <row r="1263" spans="1:13" ht="31.5">
      <c r="A1263" s="131"/>
      <c r="B1263" s="114"/>
      <c r="C1263" s="75" t="s">
        <v>201</v>
      </c>
      <c r="D1263" s="57">
        <v>0</v>
      </c>
      <c r="E1263" s="57">
        <v>0</v>
      </c>
      <c r="F1263" s="48">
        <v>0</v>
      </c>
      <c r="G1263" s="57">
        <v>0</v>
      </c>
      <c r="H1263" s="48">
        <v>0</v>
      </c>
      <c r="I1263" s="48">
        <v>0</v>
      </c>
      <c r="J1263" s="48">
        <v>0</v>
      </c>
      <c r="K1263" s="48">
        <v>0</v>
      </c>
      <c r="L1263" s="2"/>
      <c r="M1263" s="3"/>
    </row>
    <row r="1264" spans="1:13">
      <c r="A1264" s="131"/>
      <c r="B1264" s="114"/>
      <c r="C1264" s="75" t="s">
        <v>9</v>
      </c>
      <c r="D1264" s="57">
        <v>0</v>
      </c>
      <c r="E1264" s="57">
        <v>0</v>
      </c>
      <c r="F1264" s="48">
        <v>0</v>
      </c>
      <c r="G1264" s="57">
        <v>0</v>
      </c>
      <c r="H1264" s="48">
        <v>0</v>
      </c>
      <c r="I1264" s="48">
        <v>0</v>
      </c>
      <c r="J1264" s="48">
        <v>0</v>
      </c>
      <c r="K1264" s="48">
        <v>0</v>
      </c>
      <c r="L1264" s="2"/>
      <c r="M1264" s="28"/>
    </row>
    <row r="1265" spans="1:12" ht="31.5">
      <c r="A1265" s="131"/>
      <c r="B1265" s="114"/>
      <c r="C1265" s="75" t="s">
        <v>202</v>
      </c>
      <c r="D1265" s="57">
        <v>0</v>
      </c>
      <c r="E1265" s="57">
        <v>0</v>
      </c>
      <c r="F1265" s="48">
        <v>0</v>
      </c>
      <c r="G1265" s="57">
        <v>0</v>
      </c>
      <c r="H1265" s="48">
        <v>0</v>
      </c>
      <c r="I1265" s="48">
        <v>0</v>
      </c>
      <c r="J1265" s="48">
        <v>0</v>
      </c>
      <c r="K1265" s="48">
        <v>0</v>
      </c>
      <c r="L1265" s="2"/>
    </row>
    <row r="1266" spans="1:12">
      <c r="A1266" s="131"/>
      <c r="B1266" s="114"/>
      <c r="C1266" s="75" t="s">
        <v>219</v>
      </c>
      <c r="D1266" s="57">
        <v>0</v>
      </c>
      <c r="E1266" s="57" t="s">
        <v>265</v>
      </c>
      <c r="F1266" s="48" t="s">
        <v>265</v>
      </c>
      <c r="G1266" s="48" t="s">
        <v>265</v>
      </c>
      <c r="H1266" s="48">
        <v>0</v>
      </c>
      <c r="I1266" s="48">
        <v>0</v>
      </c>
      <c r="J1266" s="48" t="s">
        <v>265</v>
      </c>
      <c r="K1266" s="48" t="s">
        <v>265</v>
      </c>
      <c r="L1266" s="2"/>
    </row>
    <row r="1267" spans="1:12" ht="31.5">
      <c r="A1267" s="131"/>
      <c r="B1267" s="114"/>
      <c r="C1267" s="75" t="s">
        <v>220</v>
      </c>
      <c r="D1267" s="57">
        <v>0</v>
      </c>
      <c r="E1267" s="57" t="s">
        <v>265</v>
      </c>
      <c r="F1267" s="48" t="s">
        <v>265</v>
      </c>
      <c r="G1267" s="48" t="s">
        <v>265</v>
      </c>
      <c r="H1267" s="48">
        <v>0</v>
      </c>
      <c r="I1267" s="48">
        <v>0</v>
      </c>
      <c r="J1267" s="48" t="s">
        <v>265</v>
      </c>
      <c r="K1267" s="48" t="s">
        <v>265</v>
      </c>
      <c r="L1267" s="2"/>
    </row>
    <row r="1268" spans="1:12">
      <c r="A1268" s="131" t="s">
        <v>106</v>
      </c>
      <c r="B1268" s="114" t="s">
        <v>195</v>
      </c>
      <c r="C1268" s="54" t="s">
        <v>3</v>
      </c>
      <c r="D1268" s="48">
        <f>D1269+D1271+D1273+D1274</f>
        <v>212</v>
      </c>
      <c r="E1268" s="48" t="s">
        <v>265</v>
      </c>
      <c r="F1268" s="48" t="s">
        <v>265</v>
      </c>
      <c r="G1268" s="48" t="s">
        <v>265</v>
      </c>
      <c r="H1268" s="48">
        <f>H1269+H1271+H1273+H1274</f>
        <v>0</v>
      </c>
      <c r="I1268" s="48">
        <v>0</v>
      </c>
      <c r="J1268" s="48" t="s">
        <v>265</v>
      </c>
      <c r="K1268" s="48" t="s">
        <v>265</v>
      </c>
      <c r="L1268" s="2"/>
    </row>
    <row r="1269" spans="1:12">
      <c r="A1269" s="132"/>
      <c r="B1269" s="114"/>
      <c r="C1269" s="75" t="s">
        <v>4</v>
      </c>
      <c r="D1269" s="57">
        <v>212</v>
      </c>
      <c r="E1269" s="57">
        <v>212</v>
      </c>
      <c r="F1269" s="57">
        <v>212</v>
      </c>
      <c r="G1269" s="57">
        <v>0</v>
      </c>
      <c r="H1269" s="48">
        <v>0</v>
      </c>
      <c r="I1269" s="48">
        <v>0</v>
      </c>
      <c r="J1269" s="48">
        <v>0</v>
      </c>
      <c r="K1269" s="48">
        <v>0</v>
      </c>
      <c r="L1269" s="2"/>
    </row>
    <row r="1270" spans="1:12" ht="31.5">
      <c r="A1270" s="132"/>
      <c r="B1270" s="114"/>
      <c r="C1270" s="75" t="s">
        <v>201</v>
      </c>
      <c r="D1270" s="57">
        <v>0</v>
      </c>
      <c r="E1270" s="57">
        <v>0</v>
      </c>
      <c r="F1270" s="48">
        <v>0</v>
      </c>
      <c r="G1270" s="57">
        <v>0</v>
      </c>
      <c r="H1270" s="48">
        <v>0</v>
      </c>
      <c r="I1270" s="48">
        <v>0</v>
      </c>
      <c r="J1270" s="48">
        <v>0</v>
      </c>
      <c r="K1270" s="48">
        <v>0</v>
      </c>
      <c r="L1270" s="2"/>
    </row>
    <row r="1271" spans="1:12">
      <c r="A1271" s="132"/>
      <c r="B1271" s="114"/>
      <c r="C1271" s="75" t="s">
        <v>218</v>
      </c>
      <c r="D1271" s="57">
        <v>0</v>
      </c>
      <c r="E1271" s="57">
        <v>0</v>
      </c>
      <c r="F1271" s="48">
        <v>0</v>
      </c>
      <c r="G1271" s="57">
        <v>0</v>
      </c>
      <c r="H1271" s="48">
        <v>0</v>
      </c>
      <c r="I1271" s="48">
        <v>0</v>
      </c>
      <c r="J1271" s="48">
        <v>0</v>
      </c>
      <c r="K1271" s="48">
        <v>0</v>
      </c>
      <c r="L1271" s="2"/>
    </row>
    <row r="1272" spans="1:12" ht="31.5">
      <c r="A1272" s="132"/>
      <c r="B1272" s="114"/>
      <c r="C1272" s="75" t="s">
        <v>202</v>
      </c>
      <c r="D1272" s="57">
        <v>0</v>
      </c>
      <c r="E1272" s="57">
        <v>0</v>
      </c>
      <c r="F1272" s="48">
        <v>0</v>
      </c>
      <c r="G1272" s="57">
        <v>0</v>
      </c>
      <c r="H1272" s="48">
        <v>0</v>
      </c>
      <c r="I1272" s="48">
        <v>0</v>
      </c>
      <c r="J1272" s="48">
        <v>0</v>
      </c>
      <c r="K1272" s="48">
        <v>0</v>
      </c>
      <c r="L1272" s="2"/>
    </row>
    <row r="1273" spans="1:12">
      <c r="A1273" s="132"/>
      <c r="B1273" s="114"/>
      <c r="C1273" s="75" t="s">
        <v>219</v>
      </c>
      <c r="D1273" s="57">
        <v>0</v>
      </c>
      <c r="E1273" s="57" t="s">
        <v>265</v>
      </c>
      <c r="F1273" s="48" t="s">
        <v>265</v>
      </c>
      <c r="G1273" s="48" t="s">
        <v>265</v>
      </c>
      <c r="H1273" s="48">
        <v>0</v>
      </c>
      <c r="I1273" s="48">
        <v>0</v>
      </c>
      <c r="J1273" s="48" t="s">
        <v>265</v>
      </c>
      <c r="K1273" s="48" t="s">
        <v>265</v>
      </c>
      <c r="L1273" s="2"/>
    </row>
    <row r="1274" spans="1:12" ht="31.5">
      <c r="A1274" s="132"/>
      <c r="B1274" s="114"/>
      <c r="C1274" s="75" t="s">
        <v>220</v>
      </c>
      <c r="D1274" s="57">
        <v>0</v>
      </c>
      <c r="E1274" s="57" t="s">
        <v>265</v>
      </c>
      <c r="F1274" s="48" t="s">
        <v>265</v>
      </c>
      <c r="G1274" s="48" t="s">
        <v>265</v>
      </c>
      <c r="H1274" s="48">
        <v>0</v>
      </c>
      <c r="I1274" s="48">
        <v>0</v>
      </c>
      <c r="J1274" s="48" t="s">
        <v>265</v>
      </c>
      <c r="K1274" s="48" t="s">
        <v>265</v>
      </c>
      <c r="L1274" s="2"/>
    </row>
    <row r="1275" spans="1:12">
      <c r="A1275" s="131" t="s">
        <v>208</v>
      </c>
      <c r="B1275" s="114" t="s">
        <v>195</v>
      </c>
      <c r="C1275" s="54" t="s">
        <v>3</v>
      </c>
      <c r="D1275" s="48">
        <v>0</v>
      </c>
      <c r="E1275" s="48" t="s">
        <v>265</v>
      </c>
      <c r="F1275" s="48" t="s">
        <v>265</v>
      </c>
      <c r="G1275" s="48" t="s">
        <v>265</v>
      </c>
      <c r="H1275" s="48">
        <f>H1276+H1278+H1280+H1281</f>
        <v>0</v>
      </c>
      <c r="I1275" s="48">
        <v>0</v>
      </c>
      <c r="J1275" s="48" t="s">
        <v>265</v>
      </c>
      <c r="K1275" s="48" t="s">
        <v>265</v>
      </c>
      <c r="L1275" s="2"/>
    </row>
    <row r="1276" spans="1:12">
      <c r="A1276" s="132"/>
      <c r="B1276" s="114"/>
      <c r="C1276" s="75" t="s">
        <v>4</v>
      </c>
      <c r="D1276" s="57">
        <v>500</v>
      </c>
      <c r="E1276" s="57">
        <v>500</v>
      </c>
      <c r="F1276" s="57">
        <v>500</v>
      </c>
      <c r="G1276" s="57">
        <v>0</v>
      </c>
      <c r="H1276" s="48">
        <v>0</v>
      </c>
      <c r="I1276" s="48">
        <v>0</v>
      </c>
      <c r="J1276" s="48">
        <v>0</v>
      </c>
      <c r="K1276" s="48">
        <v>0</v>
      </c>
      <c r="L1276" s="2"/>
    </row>
    <row r="1277" spans="1:12" ht="31.5">
      <c r="A1277" s="132"/>
      <c r="B1277" s="114"/>
      <c r="C1277" s="75" t="s">
        <v>201</v>
      </c>
      <c r="D1277" s="57">
        <v>0</v>
      </c>
      <c r="E1277" s="57">
        <v>0</v>
      </c>
      <c r="F1277" s="48">
        <v>0</v>
      </c>
      <c r="G1277" s="57">
        <v>0</v>
      </c>
      <c r="H1277" s="48">
        <v>0</v>
      </c>
      <c r="I1277" s="48">
        <v>0</v>
      </c>
      <c r="J1277" s="48">
        <v>0</v>
      </c>
      <c r="K1277" s="48">
        <v>0</v>
      </c>
      <c r="L1277" s="2"/>
    </row>
    <row r="1278" spans="1:12">
      <c r="A1278" s="132"/>
      <c r="B1278" s="114"/>
      <c r="C1278" s="75" t="s">
        <v>218</v>
      </c>
      <c r="D1278" s="57">
        <v>0</v>
      </c>
      <c r="E1278" s="57">
        <v>0</v>
      </c>
      <c r="F1278" s="48">
        <v>0</v>
      </c>
      <c r="G1278" s="57">
        <v>0</v>
      </c>
      <c r="H1278" s="48">
        <v>0</v>
      </c>
      <c r="I1278" s="48">
        <v>0</v>
      </c>
      <c r="J1278" s="48">
        <v>0</v>
      </c>
      <c r="K1278" s="48">
        <v>0</v>
      </c>
      <c r="L1278" s="2"/>
    </row>
    <row r="1279" spans="1:12" ht="31.5">
      <c r="A1279" s="132"/>
      <c r="B1279" s="114"/>
      <c r="C1279" s="75" t="s">
        <v>202</v>
      </c>
      <c r="D1279" s="57">
        <v>0</v>
      </c>
      <c r="E1279" s="57">
        <v>0</v>
      </c>
      <c r="F1279" s="48">
        <v>0</v>
      </c>
      <c r="G1279" s="57">
        <v>0</v>
      </c>
      <c r="H1279" s="48">
        <v>0</v>
      </c>
      <c r="I1279" s="48">
        <v>0</v>
      </c>
      <c r="J1279" s="48">
        <v>0</v>
      </c>
      <c r="K1279" s="48">
        <v>0</v>
      </c>
      <c r="L1279" s="2"/>
    </row>
    <row r="1280" spans="1:12">
      <c r="A1280" s="132"/>
      <c r="B1280" s="114"/>
      <c r="C1280" s="75" t="s">
        <v>219</v>
      </c>
      <c r="D1280" s="57">
        <v>0</v>
      </c>
      <c r="E1280" s="57" t="s">
        <v>265</v>
      </c>
      <c r="F1280" s="48" t="s">
        <v>265</v>
      </c>
      <c r="G1280" s="48" t="s">
        <v>265</v>
      </c>
      <c r="H1280" s="48">
        <v>0</v>
      </c>
      <c r="I1280" s="48">
        <v>0</v>
      </c>
      <c r="J1280" s="48" t="s">
        <v>265</v>
      </c>
      <c r="K1280" s="48" t="s">
        <v>265</v>
      </c>
      <c r="L1280" s="2"/>
    </row>
    <row r="1281" spans="1:13" ht="31.5">
      <c r="A1281" s="132"/>
      <c r="B1281" s="114"/>
      <c r="C1281" s="75" t="s">
        <v>220</v>
      </c>
      <c r="D1281" s="57">
        <v>0</v>
      </c>
      <c r="E1281" s="57" t="s">
        <v>265</v>
      </c>
      <c r="F1281" s="48" t="s">
        <v>265</v>
      </c>
      <c r="G1281" s="48" t="s">
        <v>265</v>
      </c>
      <c r="H1281" s="48">
        <v>0</v>
      </c>
      <c r="I1281" s="48">
        <v>0</v>
      </c>
      <c r="J1281" s="48" t="s">
        <v>265</v>
      </c>
      <c r="K1281" s="48" t="s">
        <v>265</v>
      </c>
      <c r="L1281" s="2"/>
    </row>
    <row r="1282" spans="1:13">
      <c r="A1282" s="131" t="s">
        <v>111</v>
      </c>
      <c r="B1282" s="114" t="s">
        <v>195</v>
      </c>
      <c r="C1282" s="54" t="s">
        <v>3</v>
      </c>
      <c r="D1282" s="48">
        <f>D1283+D1285+D1287+D1288</f>
        <v>3150</v>
      </c>
      <c r="E1282" s="48" t="s">
        <v>265</v>
      </c>
      <c r="F1282" s="48" t="s">
        <v>265</v>
      </c>
      <c r="G1282" s="48" t="s">
        <v>265</v>
      </c>
      <c r="H1282" s="48">
        <f>H1283+H1285+H1287+H1288</f>
        <v>0</v>
      </c>
      <c r="I1282" s="48">
        <f t="shared" si="186"/>
        <v>0</v>
      </c>
      <c r="J1282" s="48" t="s">
        <v>265</v>
      </c>
      <c r="K1282" s="48" t="s">
        <v>265</v>
      </c>
      <c r="L1282" s="2"/>
    </row>
    <row r="1283" spans="1:13">
      <c r="A1283" s="131"/>
      <c r="B1283" s="114"/>
      <c r="C1283" s="75" t="s">
        <v>4</v>
      </c>
      <c r="D1283" s="57">
        <f>D1290</f>
        <v>3150</v>
      </c>
      <c r="E1283" s="57">
        <f t="shared" ref="E1283:F1283" si="194">E1290</f>
        <v>3150</v>
      </c>
      <c r="F1283" s="57">
        <f t="shared" si="194"/>
        <v>2865</v>
      </c>
      <c r="G1283" s="57">
        <f t="shared" ref="G1283:H1288" si="195">G1290</f>
        <v>0</v>
      </c>
      <c r="H1283" s="48">
        <f t="shared" si="195"/>
        <v>0</v>
      </c>
      <c r="I1283" s="48">
        <f t="shared" si="186"/>
        <v>0</v>
      </c>
      <c r="J1283" s="48">
        <f t="shared" si="189"/>
        <v>0</v>
      </c>
      <c r="K1283" s="48">
        <f t="shared" si="190"/>
        <v>0</v>
      </c>
      <c r="L1283" s="9"/>
    </row>
    <row r="1284" spans="1:13" ht="31.5">
      <c r="A1284" s="131"/>
      <c r="B1284" s="114"/>
      <c r="C1284" s="75" t="s">
        <v>201</v>
      </c>
      <c r="D1284" s="57">
        <f>D1291</f>
        <v>0</v>
      </c>
      <c r="E1284" s="57">
        <v>0</v>
      </c>
      <c r="F1284" s="48">
        <v>0</v>
      </c>
      <c r="G1284" s="57">
        <f t="shared" si="195"/>
        <v>0</v>
      </c>
      <c r="H1284" s="48">
        <f t="shared" si="195"/>
        <v>0</v>
      </c>
      <c r="I1284" s="48">
        <v>0</v>
      </c>
      <c r="J1284" s="48">
        <v>0</v>
      </c>
      <c r="K1284" s="48">
        <v>0</v>
      </c>
      <c r="L1284" s="9"/>
    </row>
    <row r="1285" spans="1:13">
      <c r="A1285" s="131"/>
      <c r="B1285" s="114"/>
      <c r="C1285" s="75" t="s">
        <v>218</v>
      </c>
      <c r="D1285" s="57">
        <f>D1292</f>
        <v>0</v>
      </c>
      <c r="E1285" s="57">
        <f t="shared" ref="E1285:F1288" si="196">E1292</f>
        <v>0</v>
      </c>
      <c r="F1285" s="48">
        <f t="shared" si="196"/>
        <v>0</v>
      </c>
      <c r="G1285" s="57">
        <f t="shared" si="195"/>
        <v>0</v>
      </c>
      <c r="H1285" s="48">
        <f t="shared" si="195"/>
        <v>0</v>
      </c>
      <c r="I1285" s="48">
        <v>0</v>
      </c>
      <c r="J1285" s="48">
        <v>0</v>
      </c>
      <c r="K1285" s="48">
        <v>0</v>
      </c>
      <c r="L1285" s="2"/>
    </row>
    <row r="1286" spans="1:13" ht="31.5">
      <c r="A1286" s="131"/>
      <c r="B1286" s="114"/>
      <c r="C1286" s="75" t="s">
        <v>202</v>
      </c>
      <c r="D1286" s="57">
        <v>0</v>
      </c>
      <c r="E1286" s="57">
        <f t="shared" si="196"/>
        <v>0</v>
      </c>
      <c r="F1286" s="48">
        <f t="shared" si="196"/>
        <v>0</v>
      </c>
      <c r="G1286" s="57">
        <f t="shared" si="195"/>
        <v>0</v>
      </c>
      <c r="H1286" s="48">
        <f t="shared" si="195"/>
        <v>0</v>
      </c>
      <c r="I1286" s="48">
        <v>0</v>
      </c>
      <c r="J1286" s="48">
        <v>0</v>
      </c>
      <c r="K1286" s="48">
        <v>0</v>
      </c>
      <c r="L1286" s="2"/>
    </row>
    <row r="1287" spans="1:13">
      <c r="A1287" s="131"/>
      <c r="B1287" s="114"/>
      <c r="C1287" s="75" t="s">
        <v>219</v>
      </c>
      <c r="D1287" s="57">
        <f>D1294</f>
        <v>0</v>
      </c>
      <c r="E1287" s="57" t="str">
        <f t="shared" si="196"/>
        <v>х</v>
      </c>
      <c r="F1287" s="48" t="str">
        <f t="shared" si="196"/>
        <v>х</v>
      </c>
      <c r="G1287" s="57" t="str">
        <f t="shared" si="195"/>
        <v>х</v>
      </c>
      <c r="H1287" s="48">
        <f t="shared" si="195"/>
        <v>0</v>
      </c>
      <c r="I1287" s="48">
        <v>0</v>
      </c>
      <c r="J1287" s="48" t="s">
        <v>265</v>
      </c>
      <c r="K1287" s="48" t="s">
        <v>265</v>
      </c>
      <c r="L1287" s="2"/>
    </row>
    <row r="1288" spans="1:13" ht="31.5">
      <c r="A1288" s="131"/>
      <c r="B1288" s="114"/>
      <c r="C1288" s="75" t="s">
        <v>220</v>
      </c>
      <c r="D1288" s="57">
        <f>D1295</f>
        <v>0</v>
      </c>
      <c r="E1288" s="57" t="str">
        <f t="shared" si="196"/>
        <v>х</v>
      </c>
      <c r="F1288" s="48" t="str">
        <f t="shared" si="196"/>
        <v>х</v>
      </c>
      <c r="G1288" s="57" t="str">
        <f t="shared" si="195"/>
        <v>х</v>
      </c>
      <c r="H1288" s="48">
        <f t="shared" si="195"/>
        <v>0</v>
      </c>
      <c r="I1288" s="48">
        <v>0</v>
      </c>
      <c r="J1288" s="48" t="s">
        <v>265</v>
      </c>
      <c r="K1288" s="48" t="s">
        <v>265</v>
      </c>
      <c r="L1288" s="2"/>
    </row>
    <row r="1289" spans="1:13">
      <c r="A1289" s="131" t="s">
        <v>107</v>
      </c>
      <c r="B1289" s="114" t="s">
        <v>195</v>
      </c>
      <c r="C1289" s="54" t="s">
        <v>3</v>
      </c>
      <c r="D1289" s="48">
        <f>D1290+D1292+D1294+D1295</f>
        <v>3150</v>
      </c>
      <c r="E1289" s="48" t="s">
        <v>265</v>
      </c>
      <c r="F1289" s="48" t="s">
        <v>265</v>
      </c>
      <c r="G1289" s="48" t="s">
        <v>265</v>
      </c>
      <c r="H1289" s="48">
        <f>H1290+H1292+H1294+H1295</f>
        <v>0</v>
      </c>
      <c r="I1289" s="48">
        <f t="shared" si="186"/>
        <v>0</v>
      </c>
      <c r="J1289" s="48" t="s">
        <v>265</v>
      </c>
      <c r="K1289" s="48" t="s">
        <v>265</v>
      </c>
      <c r="L1289" s="2"/>
    </row>
    <row r="1290" spans="1:13">
      <c r="A1290" s="131"/>
      <c r="B1290" s="114"/>
      <c r="C1290" s="75" t="s">
        <v>4</v>
      </c>
      <c r="D1290" s="57">
        <v>3150</v>
      </c>
      <c r="E1290" s="57">
        <v>3150</v>
      </c>
      <c r="F1290" s="57">
        <v>2865</v>
      </c>
      <c r="G1290" s="57">
        <v>0</v>
      </c>
      <c r="H1290" s="57">
        <v>0</v>
      </c>
      <c r="I1290" s="48">
        <f t="shared" si="186"/>
        <v>0</v>
      </c>
      <c r="J1290" s="48">
        <f t="shared" si="189"/>
        <v>0</v>
      </c>
      <c r="K1290" s="48">
        <f t="shared" si="190"/>
        <v>0</v>
      </c>
      <c r="L1290" s="2"/>
    </row>
    <row r="1291" spans="1:13" ht="31.5">
      <c r="A1291" s="131"/>
      <c r="B1291" s="114"/>
      <c r="C1291" s="75" t="s">
        <v>201</v>
      </c>
      <c r="D1291" s="57">
        <v>0</v>
      </c>
      <c r="E1291" s="57">
        <v>0</v>
      </c>
      <c r="F1291" s="48">
        <v>0</v>
      </c>
      <c r="G1291" s="57">
        <v>0</v>
      </c>
      <c r="H1291" s="48">
        <v>0</v>
      </c>
      <c r="I1291" s="48">
        <v>0</v>
      </c>
      <c r="J1291" s="48">
        <v>0</v>
      </c>
      <c r="K1291" s="48">
        <v>0</v>
      </c>
      <c r="L1291" s="2"/>
      <c r="M1291" s="28"/>
    </row>
    <row r="1292" spans="1:13">
      <c r="A1292" s="131"/>
      <c r="B1292" s="114"/>
      <c r="C1292" s="75" t="s">
        <v>9</v>
      </c>
      <c r="D1292" s="57">
        <v>0</v>
      </c>
      <c r="E1292" s="57">
        <v>0</v>
      </c>
      <c r="F1292" s="48">
        <v>0</v>
      </c>
      <c r="G1292" s="57">
        <v>0</v>
      </c>
      <c r="H1292" s="48">
        <v>0</v>
      </c>
      <c r="I1292" s="48">
        <v>0</v>
      </c>
      <c r="J1292" s="48">
        <v>0</v>
      </c>
      <c r="K1292" s="48">
        <v>0</v>
      </c>
      <c r="L1292" s="2"/>
    </row>
    <row r="1293" spans="1:13" ht="31.5">
      <c r="A1293" s="131"/>
      <c r="B1293" s="114"/>
      <c r="C1293" s="75" t="s">
        <v>202</v>
      </c>
      <c r="D1293" s="57">
        <v>0</v>
      </c>
      <c r="E1293" s="57">
        <v>0</v>
      </c>
      <c r="F1293" s="48">
        <v>0</v>
      </c>
      <c r="G1293" s="57">
        <v>0</v>
      </c>
      <c r="H1293" s="48">
        <v>0</v>
      </c>
      <c r="I1293" s="48">
        <v>0</v>
      </c>
      <c r="J1293" s="48">
        <v>0</v>
      </c>
      <c r="K1293" s="48">
        <v>0</v>
      </c>
      <c r="L1293" s="2"/>
    </row>
    <row r="1294" spans="1:13">
      <c r="A1294" s="131"/>
      <c r="B1294" s="114"/>
      <c r="C1294" s="75" t="s">
        <v>219</v>
      </c>
      <c r="D1294" s="57">
        <v>0</v>
      </c>
      <c r="E1294" s="57" t="s">
        <v>265</v>
      </c>
      <c r="F1294" s="48" t="s">
        <v>265</v>
      </c>
      <c r="G1294" s="48" t="s">
        <v>265</v>
      </c>
      <c r="H1294" s="48">
        <v>0</v>
      </c>
      <c r="I1294" s="48">
        <v>0</v>
      </c>
      <c r="J1294" s="48" t="s">
        <v>265</v>
      </c>
      <c r="K1294" s="48" t="s">
        <v>265</v>
      </c>
      <c r="L1294" s="2"/>
    </row>
    <row r="1295" spans="1:13" ht="125.25" customHeight="1">
      <c r="A1295" s="131"/>
      <c r="B1295" s="114"/>
      <c r="C1295" s="64" t="s">
        <v>220</v>
      </c>
      <c r="D1295" s="57">
        <v>0</v>
      </c>
      <c r="E1295" s="57" t="s">
        <v>265</v>
      </c>
      <c r="F1295" s="48" t="s">
        <v>265</v>
      </c>
      <c r="G1295" s="48" t="s">
        <v>265</v>
      </c>
      <c r="H1295" s="48">
        <v>0</v>
      </c>
      <c r="I1295" s="48">
        <v>0</v>
      </c>
      <c r="J1295" s="48" t="s">
        <v>265</v>
      </c>
      <c r="K1295" s="48" t="s">
        <v>265</v>
      </c>
      <c r="L1295" s="2"/>
    </row>
    <row r="1296" spans="1:13">
      <c r="A1296" s="131" t="s">
        <v>327</v>
      </c>
      <c r="B1296" s="114" t="s">
        <v>195</v>
      </c>
      <c r="C1296" s="54" t="s">
        <v>3</v>
      </c>
      <c r="D1296" s="48">
        <f>D1297+D1299+D1301+D1302</f>
        <v>100</v>
      </c>
      <c r="E1296" s="48" t="s">
        <v>265</v>
      </c>
      <c r="F1296" s="48" t="s">
        <v>265</v>
      </c>
      <c r="G1296" s="48" t="s">
        <v>265</v>
      </c>
      <c r="H1296" s="48">
        <f>H1297+H1299+H1301+H1302</f>
        <v>0</v>
      </c>
      <c r="I1296" s="48">
        <f t="shared" ref="I1296:I1344" si="197">H1296/D1296*100</f>
        <v>0</v>
      </c>
      <c r="J1296" s="48" t="s">
        <v>265</v>
      </c>
      <c r="K1296" s="48" t="s">
        <v>265</v>
      </c>
      <c r="L1296" s="2"/>
    </row>
    <row r="1297" spans="1:13">
      <c r="A1297" s="131"/>
      <c r="B1297" s="114"/>
      <c r="C1297" s="75" t="s">
        <v>4</v>
      </c>
      <c r="D1297" s="57">
        <f>D1304</f>
        <v>100</v>
      </c>
      <c r="E1297" s="57">
        <f t="shared" ref="E1297:F1297" si="198">E1304</f>
        <v>100</v>
      </c>
      <c r="F1297" s="57">
        <f t="shared" si="198"/>
        <v>90</v>
      </c>
      <c r="G1297" s="57">
        <f t="shared" ref="G1297:H1302" si="199">G1304</f>
        <v>0</v>
      </c>
      <c r="H1297" s="48">
        <f>H1304</f>
        <v>0</v>
      </c>
      <c r="I1297" s="48">
        <f t="shared" si="197"/>
        <v>0</v>
      </c>
      <c r="J1297" s="48">
        <f t="shared" ref="J1297:J1342" si="200">G1297/E1297*100</f>
        <v>0</v>
      </c>
      <c r="K1297" s="48">
        <f t="shared" ref="K1297:K1342" si="201">G1297/F1297*100</f>
        <v>0</v>
      </c>
      <c r="L1297" s="2"/>
    </row>
    <row r="1298" spans="1:13" ht="31.5">
      <c r="A1298" s="131"/>
      <c r="B1298" s="114"/>
      <c r="C1298" s="75" t="s">
        <v>201</v>
      </c>
      <c r="D1298" s="57">
        <f>D1305</f>
        <v>0</v>
      </c>
      <c r="E1298" s="57">
        <v>0</v>
      </c>
      <c r="F1298" s="48">
        <v>0</v>
      </c>
      <c r="G1298" s="57">
        <f t="shared" si="199"/>
        <v>0</v>
      </c>
      <c r="H1298" s="48">
        <f t="shared" si="199"/>
        <v>0</v>
      </c>
      <c r="I1298" s="48">
        <v>0</v>
      </c>
      <c r="J1298" s="48">
        <v>0</v>
      </c>
      <c r="K1298" s="48">
        <v>0</v>
      </c>
      <c r="L1298" s="2"/>
    </row>
    <row r="1299" spans="1:13">
      <c r="A1299" s="131"/>
      <c r="B1299" s="114"/>
      <c r="C1299" s="75" t="s">
        <v>9</v>
      </c>
      <c r="D1299" s="57">
        <f>D1306</f>
        <v>0</v>
      </c>
      <c r="E1299" s="57">
        <f t="shared" ref="E1299:F1302" si="202">E1306</f>
        <v>0</v>
      </c>
      <c r="F1299" s="48">
        <f t="shared" si="202"/>
        <v>0</v>
      </c>
      <c r="G1299" s="57">
        <f t="shared" si="199"/>
        <v>0</v>
      </c>
      <c r="H1299" s="48">
        <f t="shared" si="199"/>
        <v>0</v>
      </c>
      <c r="I1299" s="48">
        <v>0</v>
      </c>
      <c r="J1299" s="48">
        <v>0</v>
      </c>
      <c r="K1299" s="48">
        <v>0</v>
      </c>
      <c r="L1299" s="2"/>
    </row>
    <row r="1300" spans="1:13" ht="31.5">
      <c r="A1300" s="131"/>
      <c r="B1300" s="114"/>
      <c r="C1300" s="75" t="s">
        <v>202</v>
      </c>
      <c r="D1300" s="57">
        <v>0</v>
      </c>
      <c r="E1300" s="57">
        <f t="shared" si="202"/>
        <v>0</v>
      </c>
      <c r="F1300" s="48">
        <f t="shared" si="202"/>
        <v>0</v>
      </c>
      <c r="G1300" s="57">
        <f t="shared" si="199"/>
        <v>0</v>
      </c>
      <c r="H1300" s="48">
        <f t="shared" si="199"/>
        <v>0</v>
      </c>
      <c r="I1300" s="48">
        <v>0</v>
      </c>
      <c r="J1300" s="48">
        <v>0</v>
      </c>
      <c r="K1300" s="48">
        <v>0</v>
      </c>
      <c r="L1300" s="2"/>
    </row>
    <row r="1301" spans="1:13">
      <c r="A1301" s="131"/>
      <c r="B1301" s="114"/>
      <c r="C1301" s="75" t="s">
        <v>219</v>
      </c>
      <c r="D1301" s="57">
        <f>D1308</f>
        <v>0</v>
      </c>
      <c r="E1301" s="57" t="str">
        <f t="shared" si="202"/>
        <v>х</v>
      </c>
      <c r="F1301" s="48" t="str">
        <f t="shared" si="202"/>
        <v>х</v>
      </c>
      <c r="G1301" s="57" t="str">
        <f t="shared" si="199"/>
        <v>х</v>
      </c>
      <c r="H1301" s="48">
        <f t="shared" si="199"/>
        <v>0</v>
      </c>
      <c r="I1301" s="48">
        <v>0</v>
      </c>
      <c r="J1301" s="48" t="s">
        <v>265</v>
      </c>
      <c r="K1301" s="48" t="s">
        <v>265</v>
      </c>
      <c r="L1301" s="2"/>
    </row>
    <row r="1302" spans="1:13" ht="31.5">
      <c r="A1302" s="131"/>
      <c r="B1302" s="114"/>
      <c r="C1302" s="75" t="s">
        <v>220</v>
      </c>
      <c r="D1302" s="57">
        <f>D1309</f>
        <v>0</v>
      </c>
      <c r="E1302" s="57" t="str">
        <f t="shared" si="202"/>
        <v>х</v>
      </c>
      <c r="F1302" s="48" t="str">
        <f t="shared" si="202"/>
        <v>х</v>
      </c>
      <c r="G1302" s="57" t="str">
        <f t="shared" si="199"/>
        <v>х</v>
      </c>
      <c r="H1302" s="48">
        <f t="shared" si="199"/>
        <v>0</v>
      </c>
      <c r="I1302" s="48">
        <v>0</v>
      </c>
      <c r="J1302" s="48" t="s">
        <v>265</v>
      </c>
      <c r="K1302" s="48" t="s">
        <v>265</v>
      </c>
      <c r="L1302" s="2"/>
    </row>
    <row r="1303" spans="1:13">
      <c r="A1303" s="131" t="s">
        <v>108</v>
      </c>
      <c r="B1303" s="114" t="s">
        <v>195</v>
      </c>
      <c r="C1303" s="54" t="s">
        <v>3</v>
      </c>
      <c r="D1303" s="48">
        <f>D1304+D1306+D1308+D1309</f>
        <v>100</v>
      </c>
      <c r="E1303" s="48" t="s">
        <v>265</v>
      </c>
      <c r="F1303" s="48" t="s">
        <v>265</v>
      </c>
      <c r="G1303" s="48" t="s">
        <v>265</v>
      </c>
      <c r="H1303" s="48">
        <f>H1304+H1306+H1308+H1309</f>
        <v>0</v>
      </c>
      <c r="I1303" s="48">
        <f t="shared" si="197"/>
        <v>0</v>
      </c>
      <c r="J1303" s="48" t="s">
        <v>265</v>
      </c>
      <c r="K1303" s="48" t="s">
        <v>265</v>
      </c>
      <c r="L1303" s="2"/>
    </row>
    <row r="1304" spans="1:13">
      <c r="A1304" s="131"/>
      <c r="B1304" s="114"/>
      <c r="C1304" s="75" t="s">
        <v>4</v>
      </c>
      <c r="D1304" s="57">
        <v>100</v>
      </c>
      <c r="E1304" s="57">
        <v>100</v>
      </c>
      <c r="F1304" s="53">
        <v>90</v>
      </c>
      <c r="G1304" s="57">
        <v>0</v>
      </c>
      <c r="H1304" s="57">
        <v>0</v>
      </c>
      <c r="I1304" s="48">
        <f t="shared" si="197"/>
        <v>0</v>
      </c>
      <c r="J1304" s="48">
        <f t="shared" si="200"/>
        <v>0</v>
      </c>
      <c r="K1304" s="48">
        <f t="shared" si="201"/>
        <v>0</v>
      </c>
      <c r="L1304" s="2"/>
    </row>
    <row r="1305" spans="1:13" ht="31.5">
      <c r="A1305" s="131"/>
      <c r="B1305" s="114"/>
      <c r="C1305" s="75" t="s">
        <v>201</v>
      </c>
      <c r="D1305" s="57">
        <v>0</v>
      </c>
      <c r="E1305" s="57">
        <v>0</v>
      </c>
      <c r="F1305" s="48">
        <v>0</v>
      </c>
      <c r="G1305" s="57">
        <v>0</v>
      </c>
      <c r="H1305" s="48">
        <v>0</v>
      </c>
      <c r="I1305" s="48">
        <v>0</v>
      </c>
      <c r="J1305" s="48">
        <v>0</v>
      </c>
      <c r="K1305" s="48">
        <v>0</v>
      </c>
      <c r="L1305" s="2"/>
      <c r="M1305" s="28"/>
    </row>
    <row r="1306" spans="1:13">
      <c r="A1306" s="131"/>
      <c r="B1306" s="114"/>
      <c r="C1306" s="75" t="s">
        <v>218</v>
      </c>
      <c r="D1306" s="57">
        <v>0</v>
      </c>
      <c r="E1306" s="57">
        <v>0</v>
      </c>
      <c r="F1306" s="48">
        <v>0</v>
      </c>
      <c r="G1306" s="57">
        <v>0</v>
      </c>
      <c r="H1306" s="48">
        <v>0</v>
      </c>
      <c r="I1306" s="48">
        <v>0</v>
      </c>
      <c r="J1306" s="48">
        <v>0</v>
      </c>
      <c r="K1306" s="48">
        <v>0</v>
      </c>
      <c r="L1306" s="2"/>
    </row>
    <row r="1307" spans="1:13" ht="31.5">
      <c r="A1307" s="131"/>
      <c r="B1307" s="114"/>
      <c r="C1307" s="75" t="s">
        <v>202</v>
      </c>
      <c r="D1307" s="57">
        <v>0</v>
      </c>
      <c r="E1307" s="57">
        <v>0</v>
      </c>
      <c r="F1307" s="48">
        <v>0</v>
      </c>
      <c r="G1307" s="57">
        <v>0</v>
      </c>
      <c r="H1307" s="48">
        <v>0</v>
      </c>
      <c r="I1307" s="48">
        <v>0</v>
      </c>
      <c r="J1307" s="48">
        <v>0</v>
      </c>
      <c r="K1307" s="48">
        <v>0</v>
      </c>
      <c r="L1307" s="2"/>
    </row>
    <row r="1308" spans="1:13">
      <c r="A1308" s="131"/>
      <c r="B1308" s="114"/>
      <c r="C1308" s="75" t="s">
        <v>219</v>
      </c>
      <c r="D1308" s="57">
        <v>0</v>
      </c>
      <c r="E1308" s="57" t="s">
        <v>265</v>
      </c>
      <c r="F1308" s="48" t="s">
        <v>265</v>
      </c>
      <c r="G1308" s="48" t="s">
        <v>265</v>
      </c>
      <c r="H1308" s="48">
        <v>0</v>
      </c>
      <c r="I1308" s="48">
        <v>0</v>
      </c>
      <c r="J1308" s="48" t="s">
        <v>265</v>
      </c>
      <c r="K1308" s="48" t="s">
        <v>265</v>
      </c>
      <c r="L1308" s="2"/>
    </row>
    <row r="1309" spans="1:13" ht="31.5">
      <c r="A1309" s="131"/>
      <c r="B1309" s="114"/>
      <c r="C1309" s="75" t="s">
        <v>220</v>
      </c>
      <c r="D1309" s="57">
        <v>0</v>
      </c>
      <c r="E1309" s="57" t="s">
        <v>265</v>
      </c>
      <c r="F1309" s="48" t="s">
        <v>265</v>
      </c>
      <c r="G1309" s="48" t="s">
        <v>265</v>
      </c>
      <c r="H1309" s="48">
        <v>0</v>
      </c>
      <c r="I1309" s="48">
        <v>0</v>
      </c>
      <c r="J1309" s="48" t="s">
        <v>265</v>
      </c>
      <c r="K1309" s="48" t="s">
        <v>265</v>
      </c>
      <c r="L1309" s="2"/>
    </row>
    <row r="1310" spans="1:13">
      <c r="A1310" s="131" t="s">
        <v>110</v>
      </c>
      <c r="B1310" s="114" t="s">
        <v>195</v>
      </c>
      <c r="C1310" s="54" t="s">
        <v>3</v>
      </c>
      <c r="D1310" s="48">
        <f>D1311+D1313+D1315+D1316</f>
        <v>760</v>
      </c>
      <c r="E1310" s="48" t="s">
        <v>265</v>
      </c>
      <c r="F1310" s="48" t="s">
        <v>265</v>
      </c>
      <c r="G1310" s="48" t="s">
        <v>265</v>
      </c>
      <c r="H1310" s="48">
        <f>H1311+H1313+H1315+H1316</f>
        <v>51.6</v>
      </c>
      <c r="I1310" s="48">
        <f t="shared" si="197"/>
        <v>6.7894736842105274</v>
      </c>
      <c r="J1310" s="48" t="s">
        <v>265</v>
      </c>
      <c r="K1310" s="48" t="s">
        <v>265</v>
      </c>
      <c r="L1310" s="2"/>
    </row>
    <row r="1311" spans="1:13">
      <c r="A1311" s="131"/>
      <c r="B1311" s="114"/>
      <c r="C1311" s="75" t="s">
        <v>4</v>
      </c>
      <c r="D1311" s="57">
        <f>D1318</f>
        <v>760</v>
      </c>
      <c r="E1311" s="57">
        <f t="shared" ref="E1311:F1311" si="203">E1318</f>
        <v>760</v>
      </c>
      <c r="F1311" s="57">
        <f t="shared" si="203"/>
        <v>684</v>
      </c>
      <c r="G1311" s="57">
        <f t="shared" ref="G1311:H1316" si="204">G1318</f>
        <v>51.6</v>
      </c>
      <c r="H1311" s="48">
        <f t="shared" si="204"/>
        <v>51.6</v>
      </c>
      <c r="I1311" s="48">
        <f t="shared" si="197"/>
        <v>6.7894736842105274</v>
      </c>
      <c r="J1311" s="48">
        <f t="shared" si="200"/>
        <v>6.7894736842105274</v>
      </c>
      <c r="K1311" s="48">
        <f t="shared" si="201"/>
        <v>7.5438596491228065</v>
      </c>
      <c r="L1311" s="2"/>
    </row>
    <row r="1312" spans="1:13" ht="31.5">
      <c r="A1312" s="131"/>
      <c r="B1312" s="114"/>
      <c r="C1312" s="75" t="s">
        <v>201</v>
      </c>
      <c r="D1312" s="57">
        <f>D1319</f>
        <v>0</v>
      </c>
      <c r="E1312" s="57">
        <v>0</v>
      </c>
      <c r="F1312" s="48">
        <v>0</v>
      </c>
      <c r="G1312" s="57">
        <f t="shared" si="204"/>
        <v>0</v>
      </c>
      <c r="H1312" s="48">
        <f t="shared" si="204"/>
        <v>0</v>
      </c>
      <c r="I1312" s="48">
        <v>0</v>
      </c>
      <c r="J1312" s="48">
        <v>0</v>
      </c>
      <c r="K1312" s="48">
        <v>0</v>
      </c>
      <c r="L1312" s="2"/>
    </row>
    <row r="1313" spans="1:13">
      <c r="A1313" s="131"/>
      <c r="B1313" s="114"/>
      <c r="C1313" s="75" t="s">
        <v>9</v>
      </c>
      <c r="D1313" s="57">
        <f>D1320</f>
        <v>0</v>
      </c>
      <c r="E1313" s="57">
        <f t="shared" ref="E1313:F1316" si="205">E1320</f>
        <v>0</v>
      </c>
      <c r="F1313" s="48">
        <f t="shared" si="205"/>
        <v>0</v>
      </c>
      <c r="G1313" s="57">
        <f t="shared" si="204"/>
        <v>0</v>
      </c>
      <c r="H1313" s="48">
        <f t="shared" si="204"/>
        <v>0</v>
      </c>
      <c r="I1313" s="48">
        <v>0</v>
      </c>
      <c r="J1313" s="48">
        <v>0</v>
      </c>
      <c r="K1313" s="48">
        <v>0</v>
      </c>
      <c r="L1313" s="2"/>
    </row>
    <row r="1314" spans="1:13" ht="31.5">
      <c r="A1314" s="131"/>
      <c r="B1314" s="114"/>
      <c r="C1314" s="75" t="s">
        <v>202</v>
      </c>
      <c r="D1314" s="57">
        <v>0</v>
      </c>
      <c r="E1314" s="57">
        <f t="shared" si="205"/>
        <v>0</v>
      </c>
      <c r="F1314" s="48">
        <f t="shared" si="205"/>
        <v>0</v>
      </c>
      <c r="G1314" s="57">
        <f t="shared" si="204"/>
        <v>0</v>
      </c>
      <c r="H1314" s="48">
        <f t="shared" si="204"/>
        <v>0</v>
      </c>
      <c r="I1314" s="48">
        <v>0</v>
      </c>
      <c r="J1314" s="48">
        <v>0</v>
      </c>
      <c r="K1314" s="48">
        <v>0</v>
      </c>
      <c r="L1314" s="2"/>
    </row>
    <row r="1315" spans="1:13">
      <c r="A1315" s="131"/>
      <c r="B1315" s="114"/>
      <c r="C1315" s="75" t="s">
        <v>219</v>
      </c>
      <c r="D1315" s="57">
        <f>D1322</f>
        <v>0</v>
      </c>
      <c r="E1315" s="57" t="str">
        <f t="shared" si="205"/>
        <v>х</v>
      </c>
      <c r="F1315" s="48" t="str">
        <f t="shared" si="205"/>
        <v>х</v>
      </c>
      <c r="G1315" s="57" t="str">
        <f t="shared" si="204"/>
        <v>х</v>
      </c>
      <c r="H1315" s="48">
        <f t="shared" si="204"/>
        <v>0</v>
      </c>
      <c r="I1315" s="48">
        <v>0</v>
      </c>
      <c r="J1315" s="48" t="s">
        <v>265</v>
      </c>
      <c r="K1315" s="48" t="s">
        <v>265</v>
      </c>
      <c r="L1315" s="2"/>
    </row>
    <row r="1316" spans="1:13" ht="31.5">
      <c r="A1316" s="131"/>
      <c r="B1316" s="114"/>
      <c r="C1316" s="75" t="s">
        <v>220</v>
      </c>
      <c r="D1316" s="57">
        <f>D1323</f>
        <v>0</v>
      </c>
      <c r="E1316" s="57" t="str">
        <f t="shared" si="205"/>
        <v>х</v>
      </c>
      <c r="F1316" s="48" t="str">
        <f t="shared" si="205"/>
        <v>х</v>
      </c>
      <c r="G1316" s="57" t="str">
        <f t="shared" si="204"/>
        <v>х</v>
      </c>
      <c r="H1316" s="48">
        <f t="shared" si="204"/>
        <v>0</v>
      </c>
      <c r="I1316" s="48">
        <v>0</v>
      </c>
      <c r="J1316" s="48" t="s">
        <v>265</v>
      </c>
      <c r="K1316" s="48" t="s">
        <v>265</v>
      </c>
      <c r="L1316" s="2"/>
    </row>
    <row r="1317" spans="1:13">
      <c r="A1317" s="131" t="s">
        <v>200</v>
      </c>
      <c r="B1317" s="114" t="s">
        <v>195</v>
      </c>
      <c r="C1317" s="54" t="s">
        <v>3</v>
      </c>
      <c r="D1317" s="48">
        <f>D1318+D1320+D1322+D1323</f>
        <v>760</v>
      </c>
      <c r="E1317" s="48" t="s">
        <v>265</v>
      </c>
      <c r="F1317" s="48" t="s">
        <v>265</v>
      </c>
      <c r="G1317" s="48" t="s">
        <v>265</v>
      </c>
      <c r="H1317" s="48">
        <f>H1318+H1320+H1322+H1323</f>
        <v>51.6</v>
      </c>
      <c r="I1317" s="48">
        <f t="shared" si="197"/>
        <v>6.7894736842105274</v>
      </c>
      <c r="J1317" s="48" t="s">
        <v>265</v>
      </c>
      <c r="K1317" s="48" t="s">
        <v>265</v>
      </c>
      <c r="L1317" s="2"/>
    </row>
    <row r="1318" spans="1:13">
      <c r="A1318" s="131"/>
      <c r="B1318" s="114"/>
      <c r="C1318" s="75" t="s">
        <v>4</v>
      </c>
      <c r="D1318" s="57">
        <v>760</v>
      </c>
      <c r="E1318" s="57">
        <v>760</v>
      </c>
      <c r="F1318" s="48">
        <v>684</v>
      </c>
      <c r="G1318" s="57">
        <v>51.6</v>
      </c>
      <c r="H1318" s="57">
        <v>51.6</v>
      </c>
      <c r="I1318" s="48">
        <f t="shared" si="197"/>
        <v>6.7894736842105274</v>
      </c>
      <c r="J1318" s="48">
        <f t="shared" si="200"/>
        <v>6.7894736842105274</v>
      </c>
      <c r="K1318" s="48">
        <f t="shared" si="201"/>
        <v>7.5438596491228065</v>
      </c>
      <c r="L1318" s="2"/>
    </row>
    <row r="1319" spans="1:13" ht="31.5">
      <c r="A1319" s="131"/>
      <c r="B1319" s="114"/>
      <c r="C1319" s="75" t="s">
        <v>201</v>
      </c>
      <c r="D1319" s="57">
        <v>0</v>
      </c>
      <c r="E1319" s="57">
        <v>0</v>
      </c>
      <c r="F1319" s="48">
        <v>0</v>
      </c>
      <c r="G1319" s="57">
        <v>0</v>
      </c>
      <c r="H1319" s="48">
        <v>0</v>
      </c>
      <c r="I1319" s="48">
        <v>0</v>
      </c>
      <c r="J1319" s="48">
        <v>0</v>
      </c>
      <c r="K1319" s="48">
        <v>0</v>
      </c>
      <c r="L1319" s="2"/>
      <c r="M1319" s="28"/>
    </row>
    <row r="1320" spans="1:13">
      <c r="A1320" s="131"/>
      <c r="B1320" s="114"/>
      <c r="C1320" s="75" t="s">
        <v>9</v>
      </c>
      <c r="D1320" s="57">
        <v>0</v>
      </c>
      <c r="E1320" s="57">
        <v>0</v>
      </c>
      <c r="F1320" s="48">
        <v>0</v>
      </c>
      <c r="G1320" s="57">
        <v>0</v>
      </c>
      <c r="H1320" s="48">
        <v>0</v>
      </c>
      <c r="I1320" s="48">
        <v>0</v>
      </c>
      <c r="J1320" s="48">
        <v>0</v>
      </c>
      <c r="K1320" s="48">
        <v>0</v>
      </c>
      <c r="L1320" s="2"/>
    </row>
    <row r="1321" spans="1:13" ht="31.5">
      <c r="A1321" s="131"/>
      <c r="B1321" s="114"/>
      <c r="C1321" s="75" t="s">
        <v>202</v>
      </c>
      <c r="D1321" s="57">
        <v>0</v>
      </c>
      <c r="E1321" s="57">
        <v>0</v>
      </c>
      <c r="F1321" s="48">
        <v>0</v>
      </c>
      <c r="G1321" s="57">
        <v>0</v>
      </c>
      <c r="H1321" s="48">
        <v>0</v>
      </c>
      <c r="I1321" s="48">
        <v>0</v>
      </c>
      <c r="J1321" s="48">
        <v>0</v>
      </c>
      <c r="K1321" s="48">
        <v>0</v>
      </c>
      <c r="L1321" s="2"/>
    </row>
    <row r="1322" spans="1:13">
      <c r="A1322" s="131"/>
      <c r="B1322" s="114"/>
      <c r="C1322" s="75" t="s">
        <v>219</v>
      </c>
      <c r="D1322" s="57">
        <v>0</v>
      </c>
      <c r="E1322" s="57" t="s">
        <v>265</v>
      </c>
      <c r="F1322" s="48" t="s">
        <v>265</v>
      </c>
      <c r="G1322" s="48" t="s">
        <v>265</v>
      </c>
      <c r="H1322" s="48">
        <v>0</v>
      </c>
      <c r="I1322" s="48">
        <v>0</v>
      </c>
      <c r="J1322" s="48" t="s">
        <v>265</v>
      </c>
      <c r="K1322" s="48" t="s">
        <v>265</v>
      </c>
      <c r="L1322" s="2"/>
    </row>
    <row r="1323" spans="1:13" ht="31.5">
      <c r="A1323" s="131"/>
      <c r="B1323" s="114"/>
      <c r="C1323" s="75" t="s">
        <v>220</v>
      </c>
      <c r="D1323" s="57">
        <v>0</v>
      </c>
      <c r="E1323" s="57" t="s">
        <v>265</v>
      </c>
      <c r="F1323" s="48" t="s">
        <v>265</v>
      </c>
      <c r="G1323" s="48" t="s">
        <v>265</v>
      </c>
      <c r="H1323" s="48">
        <v>0</v>
      </c>
      <c r="I1323" s="48">
        <v>0</v>
      </c>
      <c r="J1323" s="48" t="s">
        <v>265</v>
      </c>
      <c r="K1323" s="48" t="s">
        <v>265</v>
      </c>
      <c r="L1323" s="2"/>
    </row>
    <row r="1324" spans="1:13">
      <c r="A1324" s="131" t="s">
        <v>31</v>
      </c>
      <c r="B1324" s="114" t="s">
        <v>195</v>
      </c>
      <c r="C1324" s="54" t="s">
        <v>3</v>
      </c>
      <c r="D1324" s="48">
        <f>D1325+D1327+D1329+D1330</f>
        <v>300</v>
      </c>
      <c r="E1324" s="48" t="s">
        <v>265</v>
      </c>
      <c r="F1324" s="48" t="s">
        <v>265</v>
      </c>
      <c r="G1324" s="48" t="s">
        <v>265</v>
      </c>
      <c r="H1324" s="48">
        <f>H1325+H1327+H1329+H1330</f>
        <v>8.1</v>
      </c>
      <c r="I1324" s="48">
        <f t="shared" si="197"/>
        <v>2.7</v>
      </c>
      <c r="J1324" s="48" t="s">
        <v>265</v>
      </c>
      <c r="K1324" s="48" t="s">
        <v>265</v>
      </c>
      <c r="L1324" s="2"/>
    </row>
    <row r="1325" spans="1:13">
      <c r="A1325" s="131"/>
      <c r="B1325" s="114"/>
      <c r="C1325" s="75" t="s">
        <v>4</v>
      </c>
      <c r="D1325" s="57">
        <f>D1332</f>
        <v>300</v>
      </c>
      <c r="E1325" s="57">
        <f t="shared" ref="E1325:F1325" si="206">E1332</f>
        <v>300</v>
      </c>
      <c r="F1325" s="57">
        <f t="shared" si="206"/>
        <v>270</v>
      </c>
      <c r="G1325" s="57">
        <f t="shared" ref="G1325:H1330" si="207">G1332</f>
        <v>8.1</v>
      </c>
      <c r="H1325" s="48">
        <f t="shared" si="207"/>
        <v>8.1</v>
      </c>
      <c r="I1325" s="48">
        <f t="shared" si="197"/>
        <v>2.7</v>
      </c>
      <c r="J1325" s="48">
        <f t="shared" si="200"/>
        <v>2.7</v>
      </c>
      <c r="K1325" s="48">
        <f t="shared" si="201"/>
        <v>3</v>
      </c>
      <c r="L1325" s="2"/>
    </row>
    <row r="1326" spans="1:13" ht="31.5">
      <c r="A1326" s="131"/>
      <c r="B1326" s="114"/>
      <c r="C1326" s="75" t="s">
        <v>201</v>
      </c>
      <c r="D1326" s="57">
        <f>D1333</f>
        <v>0</v>
      </c>
      <c r="E1326" s="57">
        <v>0</v>
      </c>
      <c r="F1326" s="48">
        <v>0</v>
      </c>
      <c r="G1326" s="57">
        <f t="shared" si="207"/>
        <v>0</v>
      </c>
      <c r="H1326" s="48">
        <f t="shared" si="207"/>
        <v>0</v>
      </c>
      <c r="I1326" s="48">
        <v>0</v>
      </c>
      <c r="J1326" s="48">
        <v>0</v>
      </c>
      <c r="K1326" s="48">
        <v>0</v>
      </c>
      <c r="L1326" s="2"/>
    </row>
    <row r="1327" spans="1:13">
      <c r="A1327" s="131"/>
      <c r="B1327" s="114"/>
      <c r="C1327" s="75" t="s">
        <v>9</v>
      </c>
      <c r="D1327" s="57">
        <f>D1334</f>
        <v>0</v>
      </c>
      <c r="E1327" s="57">
        <f t="shared" ref="E1327:F1330" si="208">E1334</f>
        <v>0</v>
      </c>
      <c r="F1327" s="48">
        <f t="shared" si="208"/>
        <v>0</v>
      </c>
      <c r="G1327" s="57">
        <f t="shared" si="207"/>
        <v>0</v>
      </c>
      <c r="H1327" s="48">
        <f t="shared" si="207"/>
        <v>0</v>
      </c>
      <c r="I1327" s="48">
        <v>0</v>
      </c>
      <c r="J1327" s="48">
        <v>0</v>
      </c>
      <c r="K1327" s="48">
        <v>0</v>
      </c>
      <c r="L1327" s="2"/>
    </row>
    <row r="1328" spans="1:13" ht="31.5">
      <c r="A1328" s="131"/>
      <c r="B1328" s="114"/>
      <c r="C1328" s="75" t="s">
        <v>202</v>
      </c>
      <c r="D1328" s="57">
        <v>0</v>
      </c>
      <c r="E1328" s="57">
        <f t="shared" si="208"/>
        <v>0</v>
      </c>
      <c r="F1328" s="48">
        <f t="shared" si="208"/>
        <v>0</v>
      </c>
      <c r="G1328" s="57">
        <f t="shared" si="207"/>
        <v>0</v>
      </c>
      <c r="H1328" s="48">
        <f t="shared" si="207"/>
        <v>0</v>
      </c>
      <c r="I1328" s="48">
        <v>0</v>
      </c>
      <c r="J1328" s="48">
        <v>0</v>
      </c>
      <c r="K1328" s="48">
        <v>0</v>
      </c>
      <c r="L1328" s="2"/>
    </row>
    <row r="1329" spans="1:13">
      <c r="A1329" s="131"/>
      <c r="B1329" s="114"/>
      <c r="C1329" s="75" t="s">
        <v>219</v>
      </c>
      <c r="D1329" s="57">
        <f>D1336</f>
        <v>0</v>
      </c>
      <c r="E1329" s="57" t="str">
        <f t="shared" si="208"/>
        <v>х</v>
      </c>
      <c r="F1329" s="48" t="str">
        <f t="shared" si="208"/>
        <v>х</v>
      </c>
      <c r="G1329" s="57" t="str">
        <f t="shared" si="207"/>
        <v>х</v>
      </c>
      <c r="H1329" s="48">
        <f t="shared" si="207"/>
        <v>0</v>
      </c>
      <c r="I1329" s="48">
        <v>0</v>
      </c>
      <c r="J1329" s="48" t="s">
        <v>265</v>
      </c>
      <c r="K1329" s="48" t="s">
        <v>265</v>
      </c>
      <c r="L1329" s="2"/>
    </row>
    <row r="1330" spans="1:13" ht="31.5">
      <c r="A1330" s="131"/>
      <c r="B1330" s="114"/>
      <c r="C1330" s="75" t="s">
        <v>220</v>
      </c>
      <c r="D1330" s="57">
        <f>D1337</f>
        <v>0</v>
      </c>
      <c r="E1330" s="57" t="str">
        <f t="shared" si="208"/>
        <v>х</v>
      </c>
      <c r="F1330" s="48" t="str">
        <f t="shared" si="208"/>
        <v>х</v>
      </c>
      <c r="G1330" s="57" t="str">
        <f t="shared" si="207"/>
        <v>х</v>
      </c>
      <c r="H1330" s="48">
        <f t="shared" si="207"/>
        <v>0</v>
      </c>
      <c r="I1330" s="48">
        <v>0</v>
      </c>
      <c r="J1330" s="48" t="s">
        <v>265</v>
      </c>
      <c r="K1330" s="48" t="s">
        <v>265</v>
      </c>
      <c r="L1330" s="2"/>
    </row>
    <row r="1331" spans="1:13">
      <c r="A1331" s="131" t="s">
        <v>109</v>
      </c>
      <c r="B1331" s="114" t="s">
        <v>195</v>
      </c>
      <c r="C1331" s="54" t="s">
        <v>3</v>
      </c>
      <c r="D1331" s="48">
        <f>D1332+D1334+D1336+D1337</f>
        <v>300</v>
      </c>
      <c r="E1331" s="48" t="s">
        <v>265</v>
      </c>
      <c r="F1331" s="48" t="s">
        <v>265</v>
      </c>
      <c r="G1331" s="48" t="s">
        <v>265</v>
      </c>
      <c r="H1331" s="48">
        <f>H1332+H1334+H1336+H1337</f>
        <v>8.1</v>
      </c>
      <c r="I1331" s="48">
        <f t="shared" si="197"/>
        <v>2.7</v>
      </c>
      <c r="J1331" s="48" t="s">
        <v>265</v>
      </c>
      <c r="K1331" s="48" t="s">
        <v>265</v>
      </c>
      <c r="L1331" s="2"/>
    </row>
    <row r="1332" spans="1:13">
      <c r="A1332" s="131"/>
      <c r="B1332" s="114"/>
      <c r="C1332" s="75" t="s">
        <v>4</v>
      </c>
      <c r="D1332" s="57">
        <v>300</v>
      </c>
      <c r="E1332" s="57">
        <v>300</v>
      </c>
      <c r="F1332" s="48">
        <v>270</v>
      </c>
      <c r="G1332" s="57">
        <v>8.1</v>
      </c>
      <c r="H1332" s="57">
        <v>8.1</v>
      </c>
      <c r="I1332" s="48">
        <f t="shared" si="197"/>
        <v>2.7</v>
      </c>
      <c r="J1332" s="48">
        <f t="shared" si="200"/>
        <v>2.7</v>
      </c>
      <c r="K1332" s="48">
        <f t="shared" si="201"/>
        <v>3</v>
      </c>
      <c r="L1332" s="2"/>
    </row>
    <row r="1333" spans="1:13" ht="31.5">
      <c r="A1333" s="131"/>
      <c r="B1333" s="114"/>
      <c r="C1333" s="75" t="s">
        <v>201</v>
      </c>
      <c r="D1333" s="57">
        <v>0</v>
      </c>
      <c r="E1333" s="57">
        <v>0</v>
      </c>
      <c r="F1333" s="48">
        <v>0</v>
      </c>
      <c r="G1333" s="57">
        <v>0</v>
      </c>
      <c r="H1333" s="48">
        <v>0</v>
      </c>
      <c r="I1333" s="48">
        <v>0</v>
      </c>
      <c r="J1333" s="48">
        <v>0</v>
      </c>
      <c r="K1333" s="48">
        <v>0</v>
      </c>
      <c r="L1333" s="2"/>
      <c r="M1333" s="7"/>
    </row>
    <row r="1334" spans="1:13">
      <c r="A1334" s="131"/>
      <c r="B1334" s="114"/>
      <c r="C1334" s="75" t="s">
        <v>218</v>
      </c>
      <c r="D1334" s="57">
        <v>0</v>
      </c>
      <c r="E1334" s="57">
        <v>0</v>
      </c>
      <c r="F1334" s="48">
        <v>0</v>
      </c>
      <c r="G1334" s="57">
        <v>0</v>
      </c>
      <c r="H1334" s="48">
        <v>0</v>
      </c>
      <c r="I1334" s="48">
        <v>0</v>
      </c>
      <c r="J1334" s="48">
        <v>0</v>
      </c>
      <c r="K1334" s="48">
        <v>0</v>
      </c>
      <c r="L1334" s="2"/>
    </row>
    <row r="1335" spans="1:13" ht="31.5">
      <c r="A1335" s="131"/>
      <c r="B1335" s="114"/>
      <c r="C1335" s="75" t="s">
        <v>202</v>
      </c>
      <c r="D1335" s="57">
        <v>0</v>
      </c>
      <c r="E1335" s="57">
        <v>0</v>
      </c>
      <c r="F1335" s="48">
        <v>0</v>
      </c>
      <c r="G1335" s="57">
        <v>0</v>
      </c>
      <c r="H1335" s="48">
        <v>0</v>
      </c>
      <c r="I1335" s="48">
        <v>0</v>
      </c>
      <c r="J1335" s="48">
        <v>0</v>
      </c>
      <c r="K1335" s="48">
        <v>0</v>
      </c>
      <c r="L1335" s="2"/>
    </row>
    <row r="1336" spans="1:13">
      <c r="A1336" s="131"/>
      <c r="B1336" s="114"/>
      <c r="C1336" s="75" t="s">
        <v>219</v>
      </c>
      <c r="D1336" s="57">
        <v>0</v>
      </c>
      <c r="E1336" s="57" t="s">
        <v>265</v>
      </c>
      <c r="F1336" s="48" t="s">
        <v>265</v>
      </c>
      <c r="G1336" s="48" t="s">
        <v>265</v>
      </c>
      <c r="H1336" s="48">
        <v>0</v>
      </c>
      <c r="I1336" s="48">
        <v>0</v>
      </c>
      <c r="J1336" s="48" t="s">
        <v>265</v>
      </c>
      <c r="K1336" s="48" t="s">
        <v>265</v>
      </c>
      <c r="L1336" s="2"/>
    </row>
    <row r="1337" spans="1:13" ht="31.5">
      <c r="A1337" s="131"/>
      <c r="B1337" s="114"/>
      <c r="C1337" s="75" t="s">
        <v>220</v>
      </c>
      <c r="D1337" s="57">
        <v>0</v>
      </c>
      <c r="E1337" s="57" t="s">
        <v>265</v>
      </c>
      <c r="F1337" s="48" t="s">
        <v>265</v>
      </c>
      <c r="G1337" s="48" t="s">
        <v>265</v>
      </c>
      <c r="H1337" s="48">
        <v>0</v>
      </c>
      <c r="I1337" s="48">
        <v>0</v>
      </c>
      <c r="J1337" s="48" t="s">
        <v>265</v>
      </c>
      <c r="K1337" s="48" t="s">
        <v>265</v>
      </c>
      <c r="L1337" s="2"/>
    </row>
    <row r="1338" spans="1:13" ht="30" customHeight="1">
      <c r="A1338" s="135" t="s">
        <v>11</v>
      </c>
      <c r="B1338" s="114" t="s">
        <v>5</v>
      </c>
      <c r="C1338" s="54" t="s">
        <v>3</v>
      </c>
      <c r="D1338" s="48">
        <f>D1339+D1341+D1343+D1344</f>
        <v>2493455.2000000002</v>
      </c>
      <c r="E1338" s="48" t="s">
        <v>265</v>
      </c>
      <c r="F1338" s="48" t="s">
        <v>265</v>
      </c>
      <c r="G1338" s="48" t="s">
        <v>265</v>
      </c>
      <c r="H1338" s="48">
        <f>H1339+H1341+H1343+H1344</f>
        <v>517936.4</v>
      </c>
      <c r="I1338" s="48">
        <f t="shared" si="197"/>
        <v>20.771835002289194</v>
      </c>
      <c r="J1338" s="48" t="s">
        <v>265</v>
      </c>
      <c r="K1338" s="48" t="s">
        <v>265</v>
      </c>
      <c r="L1338" s="25"/>
      <c r="M1338" s="11"/>
    </row>
    <row r="1339" spans="1:13">
      <c r="A1339" s="135"/>
      <c r="B1339" s="114"/>
      <c r="C1339" s="75" t="s">
        <v>4</v>
      </c>
      <c r="D1339" s="48">
        <f t="shared" ref="D1339:H1342" si="209">D1347+D1391+D1419+D1461+D1510+D1545+D1559+D1573+D1580+D1615</f>
        <v>2465843.2000000002</v>
      </c>
      <c r="E1339" s="104">
        <f t="shared" si="209"/>
        <v>2466510.6</v>
      </c>
      <c r="F1339" s="104">
        <f t="shared" si="209"/>
        <v>2443841.7999999998</v>
      </c>
      <c r="G1339" s="48">
        <f t="shared" si="209"/>
        <v>519636.4</v>
      </c>
      <c r="H1339" s="48">
        <f t="shared" si="209"/>
        <v>517936.4</v>
      </c>
      <c r="I1339" s="48">
        <f t="shared" si="197"/>
        <v>21.004433696351818</v>
      </c>
      <c r="J1339" s="48">
        <f t="shared" si="200"/>
        <v>21.06767349793672</v>
      </c>
      <c r="K1339" s="48">
        <f t="shared" si="201"/>
        <v>21.263094853357529</v>
      </c>
      <c r="L1339" s="25"/>
      <c r="M1339" s="7"/>
    </row>
    <row r="1340" spans="1:13" ht="31.5">
      <c r="A1340" s="135"/>
      <c r="B1340" s="114"/>
      <c r="C1340" s="75" t="s">
        <v>201</v>
      </c>
      <c r="D1340" s="48">
        <f t="shared" si="209"/>
        <v>1806</v>
      </c>
      <c r="E1340" s="104">
        <f t="shared" si="209"/>
        <v>1806</v>
      </c>
      <c r="F1340" s="104">
        <f t="shared" si="209"/>
        <v>1806</v>
      </c>
      <c r="G1340" s="48">
        <f>G1348+G1392+G1420+G1462+G1511+G1546+G1560+G1574+G1581+G1616</f>
        <v>0</v>
      </c>
      <c r="H1340" s="48">
        <f>H1348+H1392+H1420+H1462+H1511+H1546+H1560+H1574+H1581+H1616</f>
        <v>0</v>
      </c>
      <c r="I1340" s="48">
        <f t="shared" si="197"/>
        <v>0</v>
      </c>
      <c r="J1340" s="48">
        <f t="shared" si="200"/>
        <v>0</v>
      </c>
      <c r="K1340" s="48">
        <f t="shared" si="201"/>
        <v>0</v>
      </c>
      <c r="L1340" s="25"/>
      <c r="M1340" s="7"/>
    </row>
    <row r="1341" spans="1:13">
      <c r="A1341" s="135"/>
      <c r="B1341" s="114"/>
      <c r="C1341" s="75" t="s">
        <v>9</v>
      </c>
      <c r="D1341" s="48">
        <f t="shared" si="209"/>
        <v>14612</v>
      </c>
      <c r="E1341" s="104">
        <f t="shared" si="209"/>
        <v>14612</v>
      </c>
      <c r="F1341" s="104">
        <f t="shared" si="209"/>
        <v>14612</v>
      </c>
      <c r="G1341" s="48">
        <f t="shared" si="209"/>
        <v>0</v>
      </c>
      <c r="H1341" s="48">
        <f t="shared" si="209"/>
        <v>0</v>
      </c>
      <c r="I1341" s="48">
        <f t="shared" si="197"/>
        <v>0</v>
      </c>
      <c r="J1341" s="48">
        <f t="shared" si="200"/>
        <v>0</v>
      </c>
      <c r="K1341" s="48">
        <f t="shared" si="201"/>
        <v>0</v>
      </c>
      <c r="L1341" s="2"/>
    </row>
    <row r="1342" spans="1:13" ht="31.5">
      <c r="A1342" s="135"/>
      <c r="B1342" s="114"/>
      <c r="C1342" s="75" t="s">
        <v>202</v>
      </c>
      <c r="D1342" s="48">
        <f>D1350+D1394+D1422+D1464+D1513+D1548+D1562+D1576+D1583+D1618</f>
        <v>14612</v>
      </c>
      <c r="E1342" s="104">
        <f t="shared" si="209"/>
        <v>14612</v>
      </c>
      <c r="F1342" s="104">
        <f t="shared" si="209"/>
        <v>14612</v>
      </c>
      <c r="G1342" s="48">
        <v>0</v>
      </c>
      <c r="H1342" s="48">
        <f>H1350+H1394+H1422+H1464+H1513+H1548+H1562+H1576+H1583+H1618</f>
        <v>0</v>
      </c>
      <c r="I1342" s="48">
        <f t="shared" si="197"/>
        <v>0</v>
      </c>
      <c r="J1342" s="48">
        <f t="shared" si="200"/>
        <v>0</v>
      </c>
      <c r="K1342" s="48">
        <f t="shared" si="201"/>
        <v>0</v>
      </c>
      <c r="L1342" s="2"/>
    </row>
    <row r="1343" spans="1:13">
      <c r="A1343" s="135"/>
      <c r="B1343" s="114"/>
      <c r="C1343" s="75" t="s">
        <v>219</v>
      </c>
      <c r="D1343" s="48">
        <f>D1351+D1395+D1423+D1465+D1514+D1549+D1563+D1577+D1584+D1619</f>
        <v>0</v>
      </c>
      <c r="E1343" s="48" t="s">
        <v>265</v>
      </c>
      <c r="F1343" s="48" t="s">
        <v>265</v>
      </c>
      <c r="G1343" s="48" t="s">
        <v>265</v>
      </c>
      <c r="H1343" s="48">
        <f>H1351+H1395+H1423+H1465+H1514+H1549+H1563+H1577+H1584+H1619</f>
        <v>0</v>
      </c>
      <c r="I1343" s="48">
        <v>0</v>
      </c>
      <c r="J1343" s="48" t="s">
        <v>265</v>
      </c>
      <c r="K1343" s="48" t="s">
        <v>265</v>
      </c>
      <c r="L1343" s="2"/>
    </row>
    <row r="1344" spans="1:13" ht="31.5">
      <c r="A1344" s="135"/>
      <c r="B1344" s="114"/>
      <c r="C1344" s="75" t="s">
        <v>220</v>
      </c>
      <c r="D1344" s="48">
        <f>D1352+D1396+D1424+D1466+D1515+D1550+D1564+D1578+D1585+D1620</f>
        <v>13000</v>
      </c>
      <c r="E1344" s="48" t="str">
        <f>E1396</f>
        <v>х</v>
      </c>
      <c r="F1344" s="48" t="str">
        <f>F1396</f>
        <v>х</v>
      </c>
      <c r="G1344" s="48" t="s">
        <v>265</v>
      </c>
      <c r="H1344" s="48">
        <f>H1352+H1396+H1424+H1466+H1515+H1550+H1564+H1578+H1585+H1620</f>
        <v>0</v>
      </c>
      <c r="I1344" s="48">
        <f t="shared" si="197"/>
        <v>0</v>
      </c>
      <c r="J1344" s="48" t="s">
        <v>265</v>
      </c>
      <c r="K1344" s="48" t="s">
        <v>265</v>
      </c>
      <c r="L1344" s="2"/>
    </row>
    <row r="1345" spans="1:14">
      <c r="A1345" s="135"/>
      <c r="B1345" s="76" t="s">
        <v>13</v>
      </c>
      <c r="C1345" s="76"/>
      <c r="D1345" s="85"/>
      <c r="E1345" s="101"/>
      <c r="F1345" s="101"/>
      <c r="G1345" s="101"/>
      <c r="H1345" s="101"/>
      <c r="I1345" s="76"/>
      <c r="J1345" s="76"/>
      <c r="K1345" s="76"/>
      <c r="L1345" s="2"/>
    </row>
    <row r="1346" spans="1:14">
      <c r="A1346" s="135"/>
      <c r="B1346" s="114"/>
      <c r="C1346" s="38" t="s">
        <v>3</v>
      </c>
      <c r="D1346" s="48">
        <f>D1347+D1349+D1351+D1352</f>
        <v>38499.599999999999</v>
      </c>
      <c r="E1346" s="48" t="s">
        <v>265</v>
      </c>
      <c r="F1346" s="48" t="s">
        <v>265</v>
      </c>
      <c r="G1346" s="48" t="s">
        <v>265</v>
      </c>
      <c r="H1346" s="48">
        <f>H1347+H1349+H1351+H1352</f>
        <v>3117.8</v>
      </c>
      <c r="I1346" s="48">
        <f t="shared" ref="I1346:I1347" si="210">H1346/D1346*100</f>
        <v>8.0982659560099339</v>
      </c>
      <c r="J1346" s="48" t="s">
        <v>265</v>
      </c>
      <c r="K1346" s="48" t="s">
        <v>265</v>
      </c>
      <c r="L1346" s="2"/>
    </row>
    <row r="1347" spans="1:14">
      <c r="A1347" s="135"/>
      <c r="B1347" s="114"/>
      <c r="C1347" s="75" t="s">
        <v>4</v>
      </c>
      <c r="D1347" s="48">
        <f>D1355</f>
        <v>38499.599999999999</v>
      </c>
      <c r="E1347" s="48">
        <f>E1355</f>
        <v>38499.599999999999</v>
      </c>
      <c r="F1347" s="48">
        <f>F1355</f>
        <v>38402.800000000003</v>
      </c>
      <c r="G1347" s="48">
        <f>G1355</f>
        <v>4817.8</v>
      </c>
      <c r="H1347" s="48">
        <f>H1355</f>
        <v>3117.8</v>
      </c>
      <c r="I1347" s="48">
        <f t="shared" si="210"/>
        <v>8.0982659560099339</v>
      </c>
      <c r="J1347" s="48">
        <f>G1347/E1347*100</f>
        <v>12.51389624827271</v>
      </c>
      <c r="K1347" s="48">
        <f>G1347/F1347*100</f>
        <v>12.545439395044111</v>
      </c>
      <c r="L1347" s="25"/>
      <c r="M1347" s="7"/>
    </row>
    <row r="1348" spans="1:14" ht="31.5">
      <c r="A1348" s="135"/>
      <c r="B1348" s="114"/>
      <c r="C1348" s="75" t="s">
        <v>201</v>
      </c>
      <c r="D1348" s="48">
        <f t="shared" ref="D1348:F1352" si="211">D1356</f>
        <v>0</v>
      </c>
      <c r="E1348" s="48">
        <f t="shared" si="211"/>
        <v>0</v>
      </c>
      <c r="F1348" s="48">
        <f t="shared" si="211"/>
        <v>0</v>
      </c>
      <c r="G1348" s="48">
        <f t="shared" ref="G1348:H1350" si="212">G1356</f>
        <v>0</v>
      </c>
      <c r="H1348" s="48">
        <f t="shared" si="212"/>
        <v>0</v>
      </c>
      <c r="I1348" s="48">
        <v>0</v>
      </c>
      <c r="J1348" s="48">
        <v>0</v>
      </c>
      <c r="K1348" s="48">
        <v>0</v>
      </c>
      <c r="L1348" s="25"/>
      <c r="M1348" s="7"/>
    </row>
    <row r="1349" spans="1:14">
      <c r="A1349" s="135"/>
      <c r="B1349" s="114"/>
      <c r="C1349" s="75" t="s">
        <v>9</v>
      </c>
      <c r="D1349" s="48">
        <f t="shared" si="211"/>
        <v>0</v>
      </c>
      <c r="E1349" s="48">
        <f t="shared" si="211"/>
        <v>0</v>
      </c>
      <c r="F1349" s="48">
        <f t="shared" si="211"/>
        <v>0</v>
      </c>
      <c r="G1349" s="48">
        <f t="shared" si="212"/>
        <v>0</v>
      </c>
      <c r="H1349" s="48">
        <f t="shared" si="212"/>
        <v>0</v>
      </c>
      <c r="I1349" s="48">
        <v>0</v>
      </c>
      <c r="J1349" s="48">
        <v>0</v>
      </c>
      <c r="K1349" s="48">
        <v>0</v>
      </c>
      <c r="L1349" s="2"/>
    </row>
    <row r="1350" spans="1:14" ht="31.5">
      <c r="A1350" s="135"/>
      <c r="B1350" s="114"/>
      <c r="C1350" s="75" t="s">
        <v>202</v>
      </c>
      <c r="D1350" s="48">
        <f t="shared" si="211"/>
        <v>0</v>
      </c>
      <c r="E1350" s="48">
        <f t="shared" si="211"/>
        <v>0</v>
      </c>
      <c r="F1350" s="48">
        <f t="shared" si="211"/>
        <v>0</v>
      </c>
      <c r="G1350" s="48">
        <f t="shared" si="212"/>
        <v>0</v>
      </c>
      <c r="H1350" s="48">
        <f t="shared" si="212"/>
        <v>0</v>
      </c>
      <c r="I1350" s="48">
        <v>0</v>
      </c>
      <c r="J1350" s="48">
        <v>0</v>
      </c>
      <c r="K1350" s="48">
        <v>0</v>
      </c>
      <c r="L1350" s="2"/>
    </row>
    <row r="1351" spans="1:14">
      <c r="A1351" s="135"/>
      <c r="B1351" s="114"/>
      <c r="C1351" s="75" t="s">
        <v>219</v>
      </c>
      <c r="D1351" s="48">
        <f t="shared" si="211"/>
        <v>0</v>
      </c>
      <c r="E1351" s="48" t="str">
        <f>E1359</f>
        <v>х</v>
      </c>
      <c r="F1351" s="48" t="s">
        <v>265</v>
      </c>
      <c r="G1351" s="48" t="s">
        <v>265</v>
      </c>
      <c r="H1351" s="48">
        <f>H1359</f>
        <v>0</v>
      </c>
      <c r="I1351" s="48">
        <v>0</v>
      </c>
      <c r="J1351" s="48" t="s">
        <v>265</v>
      </c>
      <c r="K1351" s="48" t="s">
        <v>265</v>
      </c>
      <c r="L1351" s="2"/>
    </row>
    <row r="1352" spans="1:14" ht="31.5">
      <c r="A1352" s="135"/>
      <c r="B1352" s="114"/>
      <c r="C1352" s="75" t="s">
        <v>220</v>
      </c>
      <c r="D1352" s="48">
        <f t="shared" si="211"/>
        <v>0</v>
      </c>
      <c r="E1352" s="48" t="str">
        <f>E1360</f>
        <v>х</v>
      </c>
      <c r="F1352" s="48" t="s">
        <v>265</v>
      </c>
      <c r="G1352" s="48" t="s">
        <v>265</v>
      </c>
      <c r="H1352" s="48">
        <f>H1360</f>
        <v>0</v>
      </c>
      <c r="I1352" s="48">
        <v>0</v>
      </c>
      <c r="J1352" s="48" t="s">
        <v>265</v>
      </c>
      <c r="K1352" s="48" t="s">
        <v>265</v>
      </c>
      <c r="L1352" s="2"/>
    </row>
    <row r="1353" spans="1:14">
      <c r="A1353" s="74"/>
      <c r="B1353" s="74"/>
      <c r="C1353" s="74" t="s">
        <v>65</v>
      </c>
      <c r="D1353" s="84"/>
      <c r="E1353" s="100"/>
      <c r="F1353" s="100"/>
      <c r="G1353" s="100"/>
      <c r="H1353" s="100"/>
      <c r="I1353" s="74"/>
      <c r="J1353" s="74"/>
      <c r="K1353" s="74"/>
      <c r="L1353" s="2"/>
    </row>
    <row r="1354" spans="1:14">
      <c r="A1354" s="127" t="s">
        <v>215</v>
      </c>
      <c r="B1354" s="114" t="s">
        <v>195</v>
      </c>
      <c r="C1354" s="54" t="s">
        <v>3</v>
      </c>
      <c r="D1354" s="48">
        <f>D1355+D1357+D1359+D1360</f>
        <v>38499.599999999999</v>
      </c>
      <c r="E1354" s="48" t="s">
        <v>265</v>
      </c>
      <c r="F1354" s="48" t="s">
        <v>265</v>
      </c>
      <c r="G1354" s="48" t="s">
        <v>265</v>
      </c>
      <c r="H1354" s="48">
        <f>H1355+H1357+H1359+H1360</f>
        <v>3117.8</v>
      </c>
      <c r="I1354" s="48">
        <f t="shared" ref="I1354:I1369" si="213">H1354/D1354*100</f>
        <v>8.0982659560099339</v>
      </c>
      <c r="J1354" s="48" t="s">
        <v>265</v>
      </c>
      <c r="K1354" s="48" t="s">
        <v>265</v>
      </c>
      <c r="L1354" s="2"/>
    </row>
    <row r="1355" spans="1:14">
      <c r="A1355" s="127"/>
      <c r="B1355" s="114"/>
      <c r="C1355" s="75" t="s">
        <v>4</v>
      </c>
      <c r="D1355" s="48">
        <f>D1362+D1369+D1376+D1383</f>
        <v>38499.599999999999</v>
      </c>
      <c r="E1355" s="48">
        <f>E1362+E1369+E1376+E1383</f>
        <v>38499.599999999999</v>
      </c>
      <c r="F1355" s="48">
        <f>F1362+F1369+F1376+F1383</f>
        <v>38402.800000000003</v>
      </c>
      <c r="G1355" s="48">
        <f>G1362+G1369+G1376+G1383</f>
        <v>4817.8</v>
      </c>
      <c r="H1355" s="48">
        <f t="shared" ref="H1355" si="214">H1362+H1369+H1376+H1383</f>
        <v>3117.8</v>
      </c>
      <c r="I1355" s="48">
        <f t="shared" si="213"/>
        <v>8.0982659560099339</v>
      </c>
      <c r="J1355" s="48">
        <f t="shared" ref="J1355:J1369" si="215">G1355/E1355*100</f>
        <v>12.51389624827271</v>
      </c>
      <c r="K1355" s="48">
        <f t="shared" ref="K1355:K1369" si="216">G1355/F1355*100</f>
        <v>12.545439395044111</v>
      </c>
      <c r="L1355" s="26"/>
    </row>
    <row r="1356" spans="1:14" ht="31.5">
      <c r="A1356" s="127"/>
      <c r="B1356" s="114"/>
      <c r="C1356" s="75" t="s">
        <v>201</v>
      </c>
      <c r="D1356" s="48">
        <f>D1363+D1370+D1377+D1384</f>
        <v>0</v>
      </c>
      <c r="E1356" s="48">
        <f t="shared" ref="E1356:F1356" si="217">E1363+E1370+E1377+E1384</f>
        <v>0</v>
      </c>
      <c r="F1356" s="48">
        <f t="shared" si="217"/>
        <v>0</v>
      </c>
      <c r="G1356" s="48">
        <f>G1363+G1370+G1377+G1384</f>
        <v>0</v>
      </c>
      <c r="H1356" s="48">
        <f>H1363+H1370+H1377+H1384</f>
        <v>0</v>
      </c>
      <c r="I1356" s="48">
        <v>0</v>
      </c>
      <c r="J1356" s="48">
        <v>0</v>
      </c>
      <c r="K1356" s="48">
        <v>0</v>
      </c>
      <c r="L1356" s="26"/>
    </row>
    <row r="1357" spans="1:14">
      <c r="A1357" s="127"/>
      <c r="B1357" s="114"/>
      <c r="C1357" s="75" t="s">
        <v>9</v>
      </c>
      <c r="D1357" s="48">
        <f t="shared" ref="D1357:D1360" si="218">D1364+D1371+D1378+D1385</f>
        <v>0</v>
      </c>
      <c r="E1357" s="48">
        <f t="shared" ref="E1357:H1358" si="219">E1364+E1371+E1378+E1385</f>
        <v>0</v>
      </c>
      <c r="F1357" s="48">
        <f t="shared" si="219"/>
        <v>0</v>
      </c>
      <c r="G1357" s="48">
        <f t="shared" si="219"/>
        <v>0</v>
      </c>
      <c r="H1357" s="48">
        <f t="shared" si="219"/>
        <v>0</v>
      </c>
      <c r="I1357" s="48">
        <v>0</v>
      </c>
      <c r="J1357" s="48">
        <v>0</v>
      </c>
      <c r="K1357" s="48">
        <v>0</v>
      </c>
      <c r="L1357" s="2"/>
      <c r="N1357" s="17"/>
    </row>
    <row r="1358" spans="1:14" ht="31.5">
      <c r="A1358" s="127"/>
      <c r="B1358" s="114"/>
      <c r="C1358" s="75" t="s">
        <v>202</v>
      </c>
      <c r="D1358" s="48">
        <f>D1365+D1372+D1379+D1386</f>
        <v>0</v>
      </c>
      <c r="E1358" s="48">
        <f t="shared" si="219"/>
        <v>0</v>
      </c>
      <c r="F1358" s="48">
        <f t="shared" si="219"/>
        <v>0</v>
      </c>
      <c r="G1358" s="48">
        <f t="shared" si="219"/>
        <v>0</v>
      </c>
      <c r="H1358" s="48">
        <f>H1365+H1372+H1379+H1386</f>
        <v>0</v>
      </c>
      <c r="I1358" s="48">
        <v>0</v>
      </c>
      <c r="J1358" s="48">
        <v>0</v>
      </c>
      <c r="K1358" s="48">
        <v>0</v>
      </c>
      <c r="L1358" s="2"/>
    </row>
    <row r="1359" spans="1:14">
      <c r="A1359" s="127"/>
      <c r="B1359" s="114"/>
      <c r="C1359" s="75" t="s">
        <v>219</v>
      </c>
      <c r="D1359" s="48">
        <f>D1366+D1373+D1380+D1387</f>
        <v>0</v>
      </c>
      <c r="E1359" s="48" t="s">
        <v>265</v>
      </c>
      <c r="F1359" s="48" t="s">
        <v>265</v>
      </c>
      <c r="G1359" s="48" t="s">
        <v>265</v>
      </c>
      <c r="H1359" s="48">
        <v>0</v>
      </c>
      <c r="I1359" s="48">
        <v>0</v>
      </c>
      <c r="J1359" s="48" t="s">
        <v>265</v>
      </c>
      <c r="K1359" s="48" t="s">
        <v>265</v>
      </c>
      <c r="L1359" s="2"/>
    </row>
    <row r="1360" spans="1:14" ht="31.5">
      <c r="A1360" s="127"/>
      <c r="B1360" s="114"/>
      <c r="C1360" s="75" t="s">
        <v>220</v>
      </c>
      <c r="D1360" s="48">
        <f t="shared" si="218"/>
        <v>0</v>
      </c>
      <c r="E1360" s="48" t="s">
        <v>265</v>
      </c>
      <c r="F1360" s="48" t="s">
        <v>265</v>
      </c>
      <c r="G1360" s="48" t="s">
        <v>265</v>
      </c>
      <c r="H1360" s="48">
        <v>0</v>
      </c>
      <c r="I1360" s="48">
        <v>0</v>
      </c>
      <c r="J1360" s="48" t="s">
        <v>265</v>
      </c>
      <c r="K1360" s="48" t="s">
        <v>265</v>
      </c>
      <c r="L1360" s="2"/>
    </row>
    <row r="1361" spans="1:12" hidden="1">
      <c r="A1361" s="127" t="s">
        <v>307</v>
      </c>
      <c r="B1361" s="114" t="s">
        <v>195</v>
      </c>
      <c r="C1361" s="54" t="s">
        <v>3</v>
      </c>
      <c r="D1361" s="48">
        <f>D1362+D1364+D1366+D1367</f>
        <v>0</v>
      </c>
      <c r="E1361" s="48" t="s">
        <v>265</v>
      </c>
      <c r="F1361" s="48" t="s">
        <v>265</v>
      </c>
      <c r="G1361" s="48" t="s">
        <v>265</v>
      </c>
      <c r="H1361" s="48">
        <f>H1362+H1364+H1366+H1367</f>
        <v>0</v>
      </c>
      <c r="I1361" s="48" t="e">
        <f t="shared" si="213"/>
        <v>#DIV/0!</v>
      </c>
      <c r="J1361" s="48" t="s">
        <v>265</v>
      </c>
      <c r="K1361" s="48" t="s">
        <v>265</v>
      </c>
      <c r="L1361" s="2"/>
    </row>
    <row r="1362" spans="1:12" hidden="1">
      <c r="A1362" s="127"/>
      <c r="B1362" s="114"/>
      <c r="C1362" s="75" t="s">
        <v>4</v>
      </c>
      <c r="D1362" s="48">
        <v>0</v>
      </c>
      <c r="E1362" s="48">
        <v>0</v>
      </c>
      <c r="F1362" s="48">
        <v>0</v>
      </c>
      <c r="G1362" s="48">
        <v>0</v>
      </c>
      <c r="H1362" s="48">
        <v>0</v>
      </c>
      <c r="I1362" s="48" t="e">
        <f t="shared" si="213"/>
        <v>#DIV/0!</v>
      </c>
      <c r="J1362" s="48" t="e">
        <f t="shared" si="215"/>
        <v>#DIV/0!</v>
      </c>
      <c r="K1362" s="48" t="e">
        <f t="shared" si="216"/>
        <v>#DIV/0!</v>
      </c>
      <c r="L1362" s="26"/>
    </row>
    <row r="1363" spans="1:12" ht="31.5" hidden="1">
      <c r="A1363" s="127"/>
      <c r="B1363" s="114"/>
      <c r="C1363" s="75" t="s">
        <v>201</v>
      </c>
      <c r="D1363" s="48">
        <v>0</v>
      </c>
      <c r="E1363" s="48">
        <v>0</v>
      </c>
      <c r="F1363" s="48">
        <v>0</v>
      </c>
      <c r="G1363" s="48">
        <v>0</v>
      </c>
      <c r="H1363" s="48">
        <v>0</v>
      </c>
      <c r="I1363" s="48" t="e">
        <f t="shared" si="213"/>
        <v>#DIV/0!</v>
      </c>
      <c r="J1363" s="48" t="e">
        <f t="shared" si="215"/>
        <v>#DIV/0!</v>
      </c>
      <c r="K1363" s="48" t="e">
        <f t="shared" si="216"/>
        <v>#DIV/0!</v>
      </c>
      <c r="L1363" s="9"/>
    </row>
    <row r="1364" spans="1:12" hidden="1">
      <c r="A1364" s="127"/>
      <c r="B1364" s="114"/>
      <c r="C1364" s="75" t="s">
        <v>9</v>
      </c>
      <c r="D1364" s="48">
        <v>0</v>
      </c>
      <c r="E1364" s="48">
        <v>0</v>
      </c>
      <c r="F1364" s="48">
        <v>0</v>
      </c>
      <c r="G1364" s="48">
        <v>0</v>
      </c>
      <c r="H1364" s="48">
        <v>0</v>
      </c>
      <c r="I1364" s="48" t="e">
        <f t="shared" si="213"/>
        <v>#DIV/0!</v>
      </c>
      <c r="J1364" s="48" t="e">
        <f t="shared" si="215"/>
        <v>#DIV/0!</v>
      </c>
      <c r="K1364" s="48" t="e">
        <f t="shared" si="216"/>
        <v>#DIV/0!</v>
      </c>
      <c r="L1364" s="2"/>
    </row>
    <row r="1365" spans="1:12" ht="31.5" hidden="1">
      <c r="A1365" s="127"/>
      <c r="B1365" s="114"/>
      <c r="C1365" s="75" t="s">
        <v>202</v>
      </c>
      <c r="D1365" s="48">
        <v>0</v>
      </c>
      <c r="E1365" s="48">
        <v>0</v>
      </c>
      <c r="F1365" s="48">
        <v>0</v>
      </c>
      <c r="G1365" s="48">
        <v>0</v>
      </c>
      <c r="H1365" s="48">
        <v>0</v>
      </c>
      <c r="I1365" s="48" t="e">
        <f t="shared" si="213"/>
        <v>#DIV/0!</v>
      </c>
      <c r="J1365" s="48" t="e">
        <f t="shared" si="215"/>
        <v>#DIV/0!</v>
      </c>
      <c r="K1365" s="48" t="e">
        <f t="shared" si="216"/>
        <v>#DIV/0!</v>
      </c>
      <c r="L1365" s="2"/>
    </row>
    <row r="1366" spans="1:12" hidden="1">
      <c r="A1366" s="127"/>
      <c r="B1366" s="114"/>
      <c r="C1366" s="75" t="s">
        <v>219</v>
      </c>
      <c r="D1366" s="48">
        <v>0</v>
      </c>
      <c r="E1366" s="48" t="s">
        <v>265</v>
      </c>
      <c r="F1366" s="48" t="s">
        <v>265</v>
      </c>
      <c r="G1366" s="48" t="s">
        <v>265</v>
      </c>
      <c r="H1366" s="48">
        <v>0</v>
      </c>
      <c r="I1366" s="48">
        <v>0</v>
      </c>
      <c r="J1366" s="48" t="s">
        <v>265</v>
      </c>
      <c r="K1366" s="48" t="s">
        <v>265</v>
      </c>
      <c r="L1366" s="2"/>
    </row>
    <row r="1367" spans="1:12" ht="31.5" hidden="1">
      <c r="A1367" s="127"/>
      <c r="B1367" s="114"/>
      <c r="C1367" s="75" t="s">
        <v>220</v>
      </c>
      <c r="D1367" s="48">
        <v>0</v>
      </c>
      <c r="E1367" s="48" t="s">
        <v>265</v>
      </c>
      <c r="F1367" s="48" t="s">
        <v>265</v>
      </c>
      <c r="G1367" s="48" t="s">
        <v>265</v>
      </c>
      <c r="H1367" s="48">
        <v>0</v>
      </c>
      <c r="I1367" s="48">
        <v>0</v>
      </c>
      <c r="J1367" s="48" t="s">
        <v>265</v>
      </c>
      <c r="K1367" s="48" t="s">
        <v>265</v>
      </c>
      <c r="L1367" s="2"/>
    </row>
    <row r="1368" spans="1:12" ht="15" hidden="1" customHeight="1">
      <c r="A1368" s="127" t="s">
        <v>328</v>
      </c>
      <c r="B1368" s="114" t="s">
        <v>195</v>
      </c>
      <c r="C1368" s="54" t="s">
        <v>3</v>
      </c>
      <c r="D1368" s="48">
        <v>0</v>
      </c>
      <c r="E1368" s="57" t="s">
        <v>265</v>
      </c>
      <c r="F1368" s="48" t="s">
        <v>265</v>
      </c>
      <c r="G1368" s="48" t="s">
        <v>265</v>
      </c>
      <c r="H1368" s="48">
        <f>H1369+H1371+H1373+H1374</f>
        <v>0</v>
      </c>
      <c r="I1368" s="48" t="e">
        <f t="shared" si="213"/>
        <v>#DIV/0!</v>
      </c>
      <c r="J1368" s="48" t="s">
        <v>265</v>
      </c>
      <c r="K1368" s="48" t="s">
        <v>265</v>
      </c>
      <c r="L1368" s="2"/>
    </row>
    <row r="1369" spans="1:12" hidden="1">
      <c r="A1369" s="127"/>
      <c r="B1369" s="114"/>
      <c r="C1369" s="75" t="s">
        <v>4</v>
      </c>
      <c r="D1369" s="48">
        <v>0</v>
      </c>
      <c r="E1369" s="48">
        <v>0</v>
      </c>
      <c r="F1369" s="48">
        <v>0</v>
      </c>
      <c r="G1369" s="48">
        <v>0</v>
      </c>
      <c r="H1369" s="48">
        <v>0</v>
      </c>
      <c r="I1369" s="48" t="e">
        <f t="shared" si="213"/>
        <v>#DIV/0!</v>
      </c>
      <c r="J1369" s="48" t="e">
        <f t="shared" si="215"/>
        <v>#DIV/0!</v>
      </c>
      <c r="K1369" s="48" t="e">
        <f t="shared" si="216"/>
        <v>#DIV/0!</v>
      </c>
      <c r="L1369" s="25"/>
    </row>
    <row r="1370" spans="1:12" ht="31.5" hidden="1">
      <c r="A1370" s="127"/>
      <c r="B1370" s="114"/>
      <c r="C1370" s="75" t="s">
        <v>201</v>
      </c>
      <c r="D1370" s="48">
        <v>0</v>
      </c>
      <c r="E1370" s="48">
        <v>0</v>
      </c>
      <c r="F1370" s="48">
        <v>0</v>
      </c>
      <c r="G1370" s="48">
        <v>0</v>
      </c>
      <c r="H1370" s="48">
        <v>0</v>
      </c>
      <c r="I1370" s="48">
        <v>0</v>
      </c>
      <c r="J1370" s="48">
        <v>0</v>
      </c>
      <c r="K1370" s="48">
        <v>0</v>
      </c>
      <c r="L1370" s="2"/>
    </row>
    <row r="1371" spans="1:12" hidden="1">
      <c r="A1371" s="127"/>
      <c r="B1371" s="114"/>
      <c r="C1371" s="75" t="s">
        <v>9</v>
      </c>
      <c r="D1371" s="48">
        <v>0</v>
      </c>
      <c r="E1371" s="57">
        <v>0</v>
      </c>
      <c r="F1371" s="48">
        <v>0</v>
      </c>
      <c r="G1371" s="48">
        <v>0</v>
      </c>
      <c r="H1371" s="48">
        <v>0</v>
      </c>
      <c r="I1371" s="48">
        <v>0</v>
      </c>
      <c r="J1371" s="48">
        <v>0</v>
      </c>
      <c r="K1371" s="48">
        <v>0</v>
      </c>
      <c r="L1371" s="2"/>
    </row>
    <row r="1372" spans="1:12" ht="31.5" hidden="1">
      <c r="A1372" s="127"/>
      <c r="B1372" s="114"/>
      <c r="C1372" s="75" t="s">
        <v>202</v>
      </c>
      <c r="D1372" s="48">
        <v>0</v>
      </c>
      <c r="E1372" s="57">
        <v>0</v>
      </c>
      <c r="F1372" s="48">
        <v>0</v>
      </c>
      <c r="G1372" s="48">
        <v>0</v>
      </c>
      <c r="H1372" s="48">
        <v>0</v>
      </c>
      <c r="I1372" s="48">
        <v>0</v>
      </c>
      <c r="J1372" s="48">
        <v>0</v>
      </c>
      <c r="K1372" s="48">
        <v>0</v>
      </c>
      <c r="L1372" s="2"/>
    </row>
    <row r="1373" spans="1:12" hidden="1">
      <c r="A1373" s="127"/>
      <c r="B1373" s="114"/>
      <c r="C1373" s="75" t="s">
        <v>219</v>
      </c>
      <c r="D1373" s="48">
        <v>0</v>
      </c>
      <c r="E1373" s="57" t="s">
        <v>265</v>
      </c>
      <c r="F1373" s="48" t="s">
        <v>265</v>
      </c>
      <c r="G1373" s="48" t="s">
        <v>265</v>
      </c>
      <c r="H1373" s="48">
        <v>0</v>
      </c>
      <c r="I1373" s="48">
        <v>0</v>
      </c>
      <c r="J1373" s="48" t="s">
        <v>265</v>
      </c>
      <c r="K1373" s="48" t="s">
        <v>265</v>
      </c>
      <c r="L1373" s="2"/>
    </row>
    <row r="1374" spans="1:12" ht="31.5" hidden="1">
      <c r="A1374" s="127"/>
      <c r="B1374" s="114"/>
      <c r="C1374" s="75" t="s">
        <v>220</v>
      </c>
      <c r="D1374" s="48">
        <v>0</v>
      </c>
      <c r="E1374" s="57" t="s">
        <v>265</v>
      </c>
      <c r="F1374" s="48" t="s">
        <v>265</v>
      </c>
      <c r="G1374" s="48" t="s">
        <v>265</v>
      </c>
      <c r="H1374" s="48">
        <v>0</v>
      </c>
      <c r="I1374" s="48">
        <v>0</v>
      </c>
      <c r="J1374" s="48" t="s">
        <v>265</v>
      </c>
      <c r="K1374" s="48" t="s">
        <v>265</v>
      </c>
      <c r="L1374" s="2"/>
    </row>
    <row r="1375" spans="1:12">
      <c r="A1375" s="127" t="s">
        <v>285</v>
      </c>
      <c r="B1375" s="114" t="s">
        <v>195</v>
      </c>
      <c r="C1375" s="54" t="s">
        <v>3</v>
      </c>
      <c r="D1375" s="48">
        <f>D1376+D1378+D1380+D1381</f>
        <v>23494.799999999999</v>
      </c>
      <c r="E1375" s="57" t="s">
        <v>265</v>
      </c>
      <c r="F1375" s="48" t="s">
        <v>265</v>
      </c>
      <c r="G1375" s="48" t="s">
        <v>265</v>
      </c>
      <c r="H1375" s="48">
        <f>H1376+H1378+H1380+H1381</f>
        <v>3117.8</v>
      </c>
      <c r="I1375" s="48">
        <f>H1375/D1375*100</f>
        <v>13.270170420688835</v>
      </c>
      <c r="J1375" s="48" t="s">
        <v>265</v>
      </c>
      <c r="K1375" s="48" t="s">
        <v>265</v>
      </c>
      <c r="L1375" s="2"/>
    </row>
    <row r="1376" spans="1:12">
      <c r="A1376" s="127"/>
      <c r="B1376" s="114"/>
      <c r="C1376" s="75" t="s">
        <v>4</v>
      </c>
      <c r="D1376" s="48">
        <v>23494.799999999999</v>
      </c>
      <c r="E1376" s="48">
        <v>23494.799999999999</v>
      </c>
      <c r="F1376" s="48">
        <v>23398</v>
      </c>
      <c r="G1376" s="48">
        <v>3117.8</v>
      </c>
      <c r="H1376" s="48">
        <v>3117.8</v>
      </c>
      <c r="I1376" s="48">
        <f>H1376/D1376*100</f>
        <v>13.270170420688835</v>
      </c>
      <c r="J1376" s="48">
        <f>G1376/E1376*100</f>
        <v>13.270170420688835</v>
      </c>
      <c r="K1376" s="48">
        <f>G1376/F1376*100</f>
        <v>13.325070518847765</v>
      </c>
      <c r="L1376" s="9"/>
    </row>
    <row r="1377" spans="1:13" ht="31.5">
      <c r="A1377" s="127"/>
      <c r="B1377" s="114"/>
      <c r="C1377" s="75" t="s">
        <v>201</v>
      </c>
      <c r="D1377" s="48">
        <v>0</v>
      </c>
      <c r="E1377" s="48">
        <v>0</v>
      </c>
      <c r="F1377" s="48">
        <v>0</v>
      </c>
      <c r="G1377" s="48">
        <v>0</v>
      </c>
      <c r="H1377" s="48">
        <v>0</v>
      </c>
      <c r="I1377" s="48">
        <v>0</v>
      </c>
      <c r="J1377" s="48">
        <v>0</v>
      </c>
      <c r="K1377" s="48">
        <v>0</v>
      </c>
      <c r="L1377" s="2"/>
    </row>
    <row r="1378" spans="1:13">
      <c r="A1378" s="127"/>
      <c r="B1378" s="114"/>
      <c r="C1378" s="75" t="s">
        <v>9</v>
      </c>
      <c r="D1378" s="48">
        <v>0</v>
      </c>
      <c r="E1378" s="57">
        <v>0</v>
      </c>
      <c r="F1378" s="48">
        <v>0</v>
      </c>
      <c r="G1378" s="48">
        <v>0</v>
      </c>
      <c r="H1378" s="48">
        <v>0</v>
      </c>
      <c r="I1378" s="48">
        <v>0</v>
      </c>
      <c r="J1378" s="48">
        <v>0</v>
      </c>
      <c r="K1378" s="48">
        <v>0</v>
      </c>
      <c r="L1378" s="2"/>
    </row>
    <row r="1379" spans="1:13" ht="31.5">
      <c r="A1379" s="127"/>
      <c r="B1379" s="114"/>
      <c r="C1379" s="75" t="s">
        <v>202</v>
      </c>
      <c r="D1379" s="48">
        <v>0</v>
      </c>
      <c r="E1379" s="57">
        <v>0</v>
      </c>
      <c r="F1379" s="48">
        <v>0</v>
      </c>
      <c r="G1379" s="48">
        <v>0</v>
      </c>
      <c r="H1379" s="48">
        <v>0</v>
      </c>
      <c r="I1379" s="48">
        <v>0</v>
      </c>
      <c r="J1379" s="48">
        <v>0</v>
      </c>
      <c r="K1379" s="48">
        <v>0</v>
      </c>
      <c r="L1379" s="2"/>
    </row>
    <row r="1380" spans="1:13">
      <c r="A1380" s="127"/>
      <c r="B1380" s="114"/>
      <c r="C1380" s="75" t="s">
        <v>219</v>
      </c>
      <c r="D1380" s="48">
        <v>0</v>
      </c>
      <c r="E1380" s="57" t="s">
        <v>265</v>
      </c>
      <c r="F1380" s="48" t="s">
        <v>265</v>
      </c>
      <c r="G1380" s="48" t="s">
        <v>265</v>
      </c>
      <c r="H1380" s="48">
        <v>0</v>
      </c>
      <c r="I1380" s="48">
        <v>0</v>
      </c>
      <c r="J1380" s="48" t="s">
        <v>265</v>
      </c>
      <c r="K1380" s="48" t="s">
        <v>265</v>
      </c>
      <c r="L1380" s="2"/>
    </row>
    <row r="1381" spans="1:13" ht="31.5">
      <c r="A1381" s="127"/>
      <c r="B1381" s="114"/>
      <c r="C1381" s="75" t="s">
        <v>220</v>
      </c>
      <c r="D1381" s="48">
        <v>0</v>
      </c>
      <c r="E1381" s="57" t="s">
        <v>265</v>
      </c>
      <c r="F1381" s="48" t="s">
        <v>265</v>
      </c>
      <c r="G1381" s="48" t="s">
        <v>265</v>
      </c>
      <c r="H1381" s="48">
        <v>0</v>
      </c>
      <c r="I1381" s="48">
        <v>0</v>
      </c>
      <c r="J1381" s="48" t="s">
        <v>265</v>
      </c>
      <c r="K1381" s="48" t="s">
        <v>265</v>
      </c>
      <c r="L1381" s="2"/>
    </row>
    <row r="1382" spans="1:13">
      <c r="A1382" s="127" t="s">
        <v>333</v>
      </c>
      <c r="B1382" s="114" t="s">
        <v>195</v>
      </c>
      <c r="C1382" s="54" t="s">
        <v>3</v>
      </c>
      <c r="D1382" s="48">
        <f>D1383+D1385+D1387+D1388</f>
        <v>15004.8</v>
      </c>
      <c r="E1382" s="57" t="s">
        <v>265</v>
      </c>
      <c r="F1382" s="48" t="s">
        <v>265</v>
      </c>
      <c r="G1382" s="48" t="s">
        <v>265</v>
      </c>
      <c r="H1382" s="48">
        <f>H1383+H1385+H1387+H1388</f>
        <v>0</v>
      </c>
      <c r="I1382" s="48">
        <f>H1382/D1382*100</f>
        <v>0</v>
      </c>
      <c r="J1382" s="48" t="s">
        <v>265</v>
      </c>
      <c r="K1382" s="48" t="s">
        <v>265</v>
      </c>
      <c r="L1382" s="2"/>
    </row>
    <row r="1383" spans="1:13">
      <c r="A1383" s="127"/>
      <c r="B1383" s="114"/>
      <c r="C1383" s="75" t="s">
        <v>4</v>
      </c>
      <c r="D1383" s="48">
        <v>15004.8</v>
      </c>
      <c r="E1383" s="48">
        <v>15004.8</v>
      </c>
      <c r="F1383" s="48">
        <v>15004.8</v>
      </c>
      <c r="G1383" s="48">
        <v>1700</v>
      </c>
      <c r="H1383" s="48">
        <v>0</v>
      </c>
      <c r="I1383" s="48">
        <f>H1383/D1383*100</f>
        <v>0</v>
      </c>
      <c r="J1383" s="48">
        <f>G1383/E1383*100</f>
        <v>11.329707826828749</v>
      </c>
      <c r="K1383" s="48">
        <f>G1383/F1383*100</f>
        <v>11.329707826828749</v>
      </c>
      <c r="L1383" s="2"/>
      <c r="M1383" s="17"/>
    </row>
    <row r="1384" spans="1:13" ht="31.5">
      <c r="A1384" s="127"/>
      <c r="B1384" s="114"/>
      <c r="C1384" s="75" t="s">
        <v>201</v>
      </c>
      <c r="D1384" s="48">
        <v>0</v>
      </c>
      <c r="E1384" s="48">
        <v>0</v>
      </c>
      <c r="F1384" s="48">
        <v>0</v>
      </c>
      <c r="G1384" s="48">
        <v>0</v>
      </c>
      <c r="H1384" s="48">
        <v>0</v>
      </c>
      <c r="I1384" s="48">
        <v>0</v>
      </c>
      <c r="J1384" s="48">
        <v>0</v>
      </c>
      <c r="K1384" s="48">
        <v>0</v>
      </c>
      <c r="L1384" s="2"/>
    </row>
    <row r="1385" spans="1:13">
      <c r="A1385" s="127"/>
      <c r="B1385" s="114"/>
      <c r="C1385" s="75" t="s">
        <v>9</v>
      </c>
      <c r="D1385" s="48">
        <v>0</v>
      </c>
      <c r="E1385" s="57">
        <v>0</v>
      </c>
      <c r="F1385" s="48">
        <v>0</v>
      </c>
      <c r="G1385" s="48">
        <v>0</v>
      </c>
      <c r="H1385" s="48">
        <v>0</v>
      </c>
      <c r="I1385" s="48">
        <v>0</v>
      </c>
      <c r="J1385" s="48">
        <v>0</v>
      </c>
      <c r="K1385" s="48">
        <v>0</v>
      </c>
      <c r="L1385" s="2"/>
    </row>
    <row r="1386" spans="1:13" ht="31.5">
      <c r="A1386" s="127"/>
      <c r="B1386" s="114"/>
      <c r="C1386" s="75" t="s">
        <v>202</v>
      </c>
      <c r="D1386" s="48">
        <v>0</v>
      </c>
      <c r="E1386" s="57">
        <v>0</v>
      </c>
      <c r="F1386" s="48">
        <v>0</v>
      </c>
      <c r="G1386" s="48">
        <v>0</v>
      </c>
      <c r="H1386" s="48">
        <v>0</v>
      </c>
      <c r="I1386" s="48">
        <v>0</v>
      </c>
      <c r="J1386" s="48">
        <v>0</v>
      </c>
      <c r="K1386" s="48">
        <v>0</v>
      </c>
      <c r="L1386" s="2"/>
    </row>
    <row r="1387" spans="1:13">
      <c r="A1387" s="127"/>
      <c r="B1387" s="114"/>
      <c r="C1387" s="75" t="s">
        <v>219</v>
      </c>
      <c r="D1387" s="48">
        <v>0</v>
      </c>
      <c r="E1387" s="57" t="s">
        <v>265</v>
      </c>
      <c r="F1387" s="48" t="s">
        <v>265</v>
      </c>
      <c r="G1387" s="48" t="s">
        <v>265</v>
      </c>
      <c r="H1387" s="48">
        <v>0</v>
      </c>
      <c r="I1387" s="48">
        <v>0</v>
      </c>
      <c r="J1387" s="48" t="s">
        <v>265</v>
      </c>
      <c r="K1387" s="48" t="s">
        <v>265</v>
      </c>
      <c r="L1387" s="2"/>
    </row>
    <row r="1388" spans="1:13" ht="31.5">
      <c r="A1388" s="127"/>
      <c r="B1388" s="114"/>
      <c r="C1388" s="75" t="s">
        <v>220</v>
      </c>
      <c r="D1388" s="48">
        <v>0</v>
      </c>
      <c r="E1388" s="57" t="s">
        <v>265</v>
      </c>
      <c r="F1388" s="48" t="s">
        <v>265</v>
      </c>
      <c r="G1388" s="48" t="s">
        <v>265</v>
      </c>
      <c r="H1388" s="48">
        <v>0</v>
      </c>
      <c r="I1388" s="48">
        <v>0</v>
      </c>
      <c r="J1388" s="48" t="s">
        <v>265</v>
      </c>
      <c r="K1388" s="48" t="s">
        <v>265</v>
      </c>
      <c r="L1388" s="2"/>
    </row>
    <row r="1389" spans="1:13">
      <c r="A1389" s="153" t="s">
        <v>64</v>
      </c>
      <c r="B1389" s="153"/>
      <c r="C1389" s="153"/>
      <c r="D1389" s="153"/>
      <c r="E1389" s="153"/>
      <c r="F1389" s="153"/>
      <c r="G1389" s="153"/>
      <c r="H1389" s="153"/>
      <c r="I1389" s="153"/>
      <c r="J1389" s="153"/>
      <c r="K1389" s="153"/>
      <c r="L1389" s="2"/>
    </row>
    <row r="1390" spans="1:13">
      <c r="A1390" s="131" t="s">
        <v>209</v>
      </c>
      <c r="B1390" s="114" t="s">
        <v>195</v>
      </c>
      <c r="C1390" s="38" t="s">
        <v>3</v>
      </c>
      <c r="D1390" s="48">
        <f>D1391+D1393+D1395+D1396</f>
        <v>115363.1</v>
      </c>
      <c r="E1390" s="48" t="s">
        <v>265</v>
      </c>
      <c r="F1390" s="48" t="s">
        <v>265</v>
      </c>
      <c r="G1390" s="48" t="s">
        <v>265</v>
      </c>
      <c r="H1390" s="48">
        <f>H1391+H1393+H1395+H1396</f>
        <v>0</v>
      </c>
      <c r="I1390" s="48">
        <f>H1390/D1390*100</f>
        <v>0</v>
      </c>
      <c r="J1390" s="48" t="s">
        <v>265</v>
      </c>
      <c r="K1390" s="48" t="s">
        <v>265</v>
      </c>
      <c r="L1390" s="2"/>
    </row>
    <row r="1391" spans="1:13">
      <c r="A1391" s="131"/>
      <c r="B1391" s="114"/>
      <c r="C1391" s="75" t="s">
        <v>4</v>
      </c>
      <c r="D1391" s="57">
        <f>D1398+D1405+D1412</f>
        <v>102363.1</v>
      </c>
      <c r="E1391" s="57">
        <f t="shared" ref="E1391:F1391" si="220">E1398+E1405+E1412</f>
        <v>102363.1</v>
      </c>
      <c r="F1391" s="57">
        <f t="shared" si="220"/>
        <v>92126.7</v>
      </c>
      <c r="G1391" s="57">
        <f t="shared" ref="G1391:H1395" si="221">G1398+G1405+G1412</f>
        <v>0</v>
      </c>
      <c r="H1391" s="48">
        <f t="shared" si="221"/>
        <v>0</v>
      </c>
      <c r="I1391" s="48">
        <f t="shared" ref="I1391:I1454" si="222">H1391/D1391*100</f>
        <v>0</v>
      </c>
      <c r="J1391" s="48">
        <f>G1391/E1391*100</f>
        <v>0</v>
      </c>
      <c r="K1391" s="48">
        <f t="shared" ref="K1391:K1454" si="223">G1391/F1391*100</f>
        <v>0</v>
      </c>
      <c r="L1391" s="9"/>
    </row>
    <row r="1392" spans="1:13" ht="31.5">
      <c r="A1392" s="131"/>
      <c r="B1392" s="114"/>
      <c r="C1392" s="75" t="s">
        <v>201</v>
      </c>
      <c r="D1392" s="57">
        <f>D1399+D1406+D1413</f>
        <v>0</v>
      </c>
      <c r="E1392" s="57">
        <v>0</v>
      </c>
      <c r="F1392" s="48">
        <v>0</v>
      </c>
      <c r="G1392" s="57">
        <f t="shared" si="221"/>
        <v>0</v>
      </c>
      <c r="H1392" s="48">
        <f t="shared" si="221"/>
        <v>0</v>
      </c>
      <c r="I1392" s="48">
        <v>0</v>
      </c>
      <c r="J1392" s="48">
        <v>0</v>
      </c>
      <c r="K1392" s="48">
        <v>0</v>
      </c>
      <c r="L1392" s="9"/>
    </row>
    <row r="1393" spans="1:12">
      <c r="A1393" s="131"/>
      <c r="B1393" s="114"/>
      <c r="C1393" s="75" t="s">
        <v>9</v>
      </c>
      <c r="D1393" s="57">
        <f>D1400+D1407+D1414</f>
        <v>0</v>
      </c>
      <c r="E1393" s="57">
        <f>E1400+E1407+E1414</f>
        <v>0</v>
      </c>
      <c r="F1393" s="48">
        <f>F1400+F1407+F1414</f>
        <v>0</v>
      </c>
      <c r="G1393" s="57">
        <f t="shared" si="221"/>
        <v>0</v>
      </c>
      <c r="H1393" s="48">
        <f t="shared" si="221"/>
        <v>0</v>
      </c>
      <c r="I1393" s="48">
        <v>0</v>
      </c>
      <c r="J1393" s="48">
        <v>0</v>
      </c>
      <c r="K1393" s="48">
        <v>0</v>
      </c>
      <c r="L1393" s="2"/>
    </row>
    <row r="1394" spans="1:12" ht="31.5">
      <c r="A1394" s="131"/>
      <c r="B1394" s="114"/>
      <c r="C1394" s="75" t="s">
        <v>202</v>
      </c>
      <c r="D1394" s="57">
        <v>0</v>
      </c>
      <c r="E1394" s="57">
        <f>E1401+E1408+E1415</f>
        <v>0</v>
      </c>
      <c r="F1394" s="48">
        <f>F1401+F1408+F1415</f>
        <v>0</v>
      </c>
      <c r="G1394" s="57">
        <f t="shared" si="221"/>
        <v>0</v>
      </c>
      <c r="H1394" s="48">
        <f t="shared" si="221"/>
        <v>0</v>
      </c>
      <c r="I1394" s="48">
        <v>0</v>
      </c>
      <c r="J1394" s="48">
        <v>0</v>
      </c>
      <c r="K1394" s="48">
        <v>0</v>
      </c>
      <c r="L1394" s="2"/>
    </row>
    <row r="1395" spans="1:12">
      <c r="A1395" s="131"/>
      <c r="B1395" s="114"/>
      <c r="C1395" s="75" t="s">
        <v>219</v>
      </c>
      <c r="D1395" s="57">
        <f>D1402+D1409+D1416</f>
        <v>0</v>
      </c>
      <c r="E1395" s="57" t="s">
        <v>265</v>
      </c>
      <c r="F1395" s="48" t="s">
        <v>265</v>
      </c>
      <c r="G1395" s="57" t="s">
        <v>265</v>
      </c>
      <c r="H1395" s="48">
        <f t="shared" si="221"/>
        <v>0</v>
      </c>
      <c r="I1395" s="48">
        <v>0</v>
      </c>
      <c r="J1395" s="48" t="s">
        <v>265</v>
      </c>
      <c r="K1395" s="48" t="s">
        <v>265</v>
      </c>
      <c r="L1395" s="2"/>
    </row>
    <row r="1396" spans="1:12" ht="31.5">
      <c r="A1396" s="131"/>
      <c r="B1396" s="114"/>
      <c r="C1396" s="64" t="s">
        <v>220</v>
      </c>
      <c r="D1396" s="57">
        <f>D1403+D1417</f>
        <v>13000</v>
      </c>
      <c r="E1396" s="57" t="s">
        <v>265</v>
      </c>
      <c r="F1396" s="48" t="s">
        <v>265</v>
      </c>
      <c r="G1396" s="57" t="s">
        <v>265</v>
      </c>
      <c r="H1396" s="48">
        <v>0</v>
      </c>
      <c r="I1396" s="48">
        <f t="shared" si="222"/>
        <v>0</v>
      </c>
      <c r="J1396" s="48" t="s">
        <v>265</v>
      </c>
      <c r="K1396" s="48" t="s">
        <v>265</v>
      </c>
      <c r="L1396" s="9"/>
    </row>
    <row r="1397" spans="1:12">
      <c r="A1397" s="131" t="s">
        <v>302</v>
      </c>
      <c r="B1397" s="114" t="s">
        <v>195</v>
      </c>
      <c r="C1397" s="38" t="s">
        <v>3</v>
      </c>
      <c r="D1397" s="48">
        <f>D1398+D1400+D1402+D1403</f>
        <v>115363.1</v>
      </c>
      <c r="E1397" s="48" t="s">
        <v>265</v>
      </c>
      <c r="F1397" s="48" t="s">
        <v>265</v>
      </c>
      <c r="G1397" s="48" t="s">
        <v>265</v>
      </c>
      <c r="H1397" s="48">
        <f>H1398+H1400+H1402+H1403</f>
        <v>0</v>
      </c>
      <c r="I1397" s="48">
        <f t="shared" si="222"/>
        <v>0</v>
      </c>
      <c r="J1397" s="48" t="s">
        <v>265</v>
      </c>
      <c r="K1397" s="48" t="s">
        <v>265</v>
      </c>
      <c r="L1397" s="2"/>
    </row>
    <row r="1398" spans="1:12">
      <c r="A1398" s="131"/>
      <c r="B1398" s="114"/>
      <c r="C1398" s="75" t="s">
        <v>4</v>
      </c>
      <c r="D1398" s="48">
        <v>102363.1</v>
      </c>
      <c r="E1398" s="48">
        <v>102363.1</v>
      </c>
      <c r="F1398" s="57">
        <v>92126.7</v>
      </c>
      <c r="G1398" s="48">
        <v>0</v>
      </c>
      <c r="H1398" s="48">
        <v>0</v>
      </c>
      <c r="I1398" s="48">
        <f t="shared" si="222"/>
        <v>0</v>
      </c>
      <c r="J1398" s="48">
        <f t="shared" ref="J1398:J1454" si="224">G1398/E1398*100</f>
        <v>0</v>
      </c>
      <c r="K1398" s="48">
        <f t="shared" si="223"/>
        <v>0</v>
      </c>
      <c r="L1398" s="9"/>
    </row>
    <row r="1399" spans="1:12" ht="31.5">
      <c r="A1399" s="131"/>
      <c r="B1399" s="114"/>
      <c r="C1399" s="75" t="s">
        <v>201</v>
      </c>
      <c r="D1399" s="57">
        <v>0</v>
      </c>
      <c r="E1399" s="48">
        <v>0</v>
      </c>
      <c r="F1399" s="48">
        <v>0</v>
      </c>
      <c r="G1399" s="48">
        <v>0</v>
      </c>
      <c r="H1399" s="48">
        <v>0</v>
      </c>
      <c r="I1399" s="48">
        <v>0</v>
      </c>
      <c r="J1399" s="48">
        <v>0</v>
      </c>
      <c r="K1399" s="48">
        <v>0</v>
      </c>
      <c r="L1399" s="2"/>
    </row>
    <row r="1400" spans="1:12" ht="31.5">
      <c r="A1400" s="131"/>
      <c r="B1400" s="114"/>
      <c r="C1400" s="75" t="s">
        <v>217</v>
      </c>
      <c r="D1400" s="57">
        <v>0</v>
      </c>
      <c r="E1400" s="57">
        <v>0</v>
      </c>
      <c r="F1400" s="48">
        <v>0</v>
      </c>
      <c r="G1400" s="48">
        <v>0</v>
      </c>
      <c r="H1400" s="48">
        <v>0</v>
      </c>
      <c r="I1400" s="48">
        <v>0</v>
      </c>
      <c r="J1400" s="48">
        <v>0</v>
      </c>
      <c r="K1400" s="48">
        <v>0</v>
      </c>
      <c r="L1400" s="2"/>
    </row>
    <row r="1401" spans="1:12" ht="31.5">
      <c r="A1401" s="131"/>
      <c r="B1401" s="114"/>
      <c r="C1401" s="75" t="s">
        <v>202</v>
      </c>
      <c r="D1401" s="48">
        <v>0</v>
      </c>
      <c r="E1401" s="48">
        <v>0</v>
      </c>
      <c r="F1401" s="48">
        <v>0</v>
      </c>
      <c r="G1401" s="48">
        <v>0</v>
      </c>
      <c r="H1401" s="48">
        <v>0</v>
      </c>
      <c r="I1401" s="48">
        <v>0</v>
      </c>
      <c r="J1401" s="48">
        <v>0</v>
      </c>
      <c r="K1401" s="48">
        <v>0</v>
      </c>
      <c r="L1401" s="2"/>
    </row>
    <row r="1402" spans="1:12">
      <c r="A1402" s="131"/>
      <c r="B1402" s="114"/>
      <c r="C1402" s="75" t="s">
        <v>219</v>
      </c>
      <c r="D1402" s="57">
        <v>0</v>
      </c>
      <c r="E1402" s="57" t="s">
        <v>265</v>
      </c>
      <c r="F1402" s="48" t="s">
        <v>265</v>
      </c>
      <c r="G1402" s="48" t="s">
        <v>265</v>
      </c>
      <c r="H1402" s="48">
        <v>0</v>
      </c>
      <c r="I1402" s="48">
        <v>0</v>
      </c>
      <c r="J1402" s="48" t="s">
        <v>265</v>
      </c>
      <c r="K1402" s="48" t="s">
        <v>265</v>
      </c>
      <c r="L1402" s="2"/>
    </row>
    <row r="1403" spans="1:12" ht="31.5">
      <c r="A1403" s="131"/>
      <c r="B1403" s="114"/>
      <c r="C1403" s="75" t="s">
        <v>220</v>
      </c>
      <c r="D1403" s="48">
        <v>13000</v>
      </c>
      <c r="E1403" s="48" t="s">
        <v>265</v>
      </c>
      <c r="F1403" s="48" t="s">
        <v>265</v>
      </c>
      <c r="G1403" s="48" t="s">
        <v>265</v>
      </c>
      <c r="H1403" s="48">
        <v>0</v>
      </c>
      <c r="I1403" s="48">
        <v>0</v>
      </c>
      <c r="J1403" s="48" t="s">
        <v>265</v>
      </c>
      <c r="K1403" s="48" t="s">
        <v>265</v>
      </c>
      <c r="L1403" s="2"/>
    </row>
    <row r="1404" spans="1:12" ht="13.5" hidden="1" customHeight="1">
      <c r="A1404" s="131" t="s">
        <v>125</v>
      </c>
      <c r="B1404" s="114" t="s">
        <v>195</v>
      </c>
      <c r="C1404" s="38" t="s">
        <v>3</v>
      </c>
      <c r="D1404" s="48">
        <f>D1405+D1407+D1409+D1410</f>
        <v>0</v>
      </c>
      <c r="E1404" s="48" t="s">
        <v>265</v>
      </c>
      <c r="F1404" s="48" t="s">
        <v>265</v>
      </c>
      <c r="G1404" s="48" t="s">
        <v>265</v>
      </c>
      <c r="H1404" s="48">
        <f>H1405+H1407+H1409+H1410</f>
        <v>0</v>
      </c>
      <c r="I1404" s="48">
        <v>0</v>
      </c>
      <c r="J1404" s="48" t="s">
        <v>265</v>
      </c>
      <c r="K1404" s="48" t="s">
        <v>265</v>
      </c>
      <c r="L1404" s="2"/>
    </row>
    <row r="1405" spans="1:12" hidden="1">
      <c r="A1405" s="131"/>
      <c r="B1405" s="114"/>
      <c r="C1405" s="75" t="s">
        <v>4</v>
      </c>
      <c r="D1405" s="48">
        <v>0</v>
      </c>
      <c r="E1405" s="48">
        <v>0</v>
      </c>
      <c r="F1405" s="48">
        <v>0</v>
      </c>
      <c r="G1405" s="48">
        <v>0</v>
      </c>
      <c r="H1405" s="48">
        <v>0</v>
      </c>
      <c r="I1405" s="48">
        <v>0</v>
      </c>
      <c r="J1405" s="48">
        <v>0</v>
      </c>
      <c r="K1405" s="48">
        <v>0</v>
      </c>
      <c r="L1405" s="2"/>
    </row>
    <row r="1406" spans="1:12" ht="31.5" hidden="1">
      <c r="A1406" s="131"/>
      <c r="B1406" s="114"/>
      <c r="C1406" s="75" t="s">
        <v>201</v>
      </c>
      <c r="D1406" s="48">
        <v>0</v>
      </c>
      <c r="E1406" s="48">
        <v>0</v>
      </c>
      <c r="F1406" s="48">
        <v>0</v>
      </c>
      <c r="G1406" s="48">
        <v>0</v>
      </c>
      <c r="H1406" s="48">
        <v>0</v>
      </c>
      <c r="I1406" s="48">
        <v>0</v>
      </c>
      <c r="J1406" s="48">
        <v>0</v>
      </c>
      <c r="K1406" s="48">
        <v>0</v>
      </c>
      <c r="L1406" s="2"/>
    </row>
    <row r="1407" spans="1:12" hidden="1">
      <c r="A1407" s="131"/>
      <c r="B1407" s="114"/>
      <c r="C1407" s="75" t="s">
        <v>218</v>
      </c>
      <c r="D1407" s="48">
        <v>0</v>
      </c>
      <c r="E1407" s="48">
        <v>0</v>
      </c>
      <c r="F1407" s="48">
        <v>0</v>
      </c>
      <c r="G1407" s="48">
        <v>0</v>
      </c>
      <c r="H1407" s="48">
        <v>0</v>
      </c>
      <c r="I1407" s="48">
        <v>0</v>
      </c>
      <c r="J1407" s="48">
        <v>0</v>
      </c>
      <c r="K1407" s="48">
        <v>0</v>
      </c>
      <c r="L1407" s="2"/>
    </row>
    <row r="1408" spans="1:12" ht="31.5" hidden="1">
      <c r="A1408" s="131"/>
      <c r="B1408" s="114"/>
      <c r="C1408" s="75" t="s">
        <v>202</v>
      </c>
      <c r="D1408" s="48">
        <v>0</v>
      </c>
      <c r="E1408" s="48">
        <v>0</v>
      </c>
      <c r="F1408" s="48">
        <v>0</v>
      </c>
      <c r="G1408" s="48">
        <v>0</v>
      </c>
      <c r="H1408" s="48">
        <v>0</v>
      </c>
      <c r="I1408" s="48">
        <v>0</v>
      </c>
      <c r="J1408" s="48">
        <v>0</v>
      </c>
      <c r="K1408" s="48">
        <v>0</v>
      </c>
      <c r="L1408" s="2"/>
    </row>
    <row r="1409" spans="1:12" hidden="1">
      <c r="A1409" s="131"/>
      <c r="B1409" s="114"/>
      <c r="C1409" s="75" t="s">
        <v>219</v>
      </c>
      <c r="D1409" s="48">
        <v>0</v>
      </c>
      <c r="E1409" s="48" t="s">
        <v>265</v>
      </c>
      <c r="F1409" s="48" t="s">
        <v>265</v>
      </c>
      <c r="G1409" s="48" t="s">
        <v>265</v>
      </c>
      <c r="H1409" s="48">
        <v>0</v>
      </c>
      <c r="I1409" s="48">
        <v>0</v>
      </c>
      <c r="J1409" s="48" t="s">
        <v>265</v>
      </c>
      <c r="K1409" s="48" t="s">
        <v>265</v>
      </c>
      <c r="L1409" s="2"/>
    </row>
    <row r="1410" spans="1:12" ht="31.5" hidden="1">
      <c r="A1410" s="131"/>
      <c r="B1410" s="114"/>
      <c r="C1410" s="75" t="s">
        <v>220</v>
      </c>
      <c r="D1410" s="48">
        <v>0</v>
      </c>
      <c r="E1410" s="48" t="s">
        <v>265</v>
      </c>
      <c r="F1410" s="48" t="s">
        <v>265</v>
      </c>
      <c r="G1410" s="48" t="s">
        <v>265</v>
      </c>
      <c r="H1410" s="48">
        <v>0</v>
      </c>
      <c r="I1410" s="48">
        <v>0</v>
      </c>
      <c r="J1410" s="48" t="s">
        <v>265</v>
      </c>
      <c r="K1410" s="48" t="s">
        <v>265</v>
      </c>
      <c r="L1410" s="2"/>
    </row>
    <row r="1411" spans="1:12" hidden="1">
      <c r="A1411" s="131" t="s">
        <v>126</v>
      </c>
      <c r="B1411" s="114" t="s">
        <v>195</v>
      </c>
      <c r="C1411" s="38" t="s">
        <v>3</v>
      </c>
      <c r="D1411" s="48">
        <f>D1412+D1414+D1416+D1417</f>
        <v>0</v>
      </c>
      <c r="E1411" s="48" t="s">
        <v>265</v>
      </c>
      <c r="F1411" s="48" t="s">
        <v>265</v>
      </c>
      <c r="G1411" s="48" t="s">
        <v>265</v>
      </c>
      <c r="H1411" s="48">
        <f>H1412+H1414+H1416+H1417</f>
        <v>0</v>
      </c>
      <c r="I1411" s="48">
        <v>0</v>
      </c>
      <c r="J1411" s="48" t="s">
        <v>265</v>
      </c>
      <c r="K1411" s="48" t="s">
        <v>265</v>
      </c>
      <c r="L1411" s="2"/>
    </row>
    <row r="1412" spans="1:12" hidden="1">
      <c r="A1412" s="131"/>
      <c r="B1412" s="114"/>
      <c r="C1412" s="75" t="s">
        <v>4</v>
      </c>
      <c r="D1412" s="48">
        <v>0</v>
      </c>
      <c r="E1412" s="48">
        <v>0</v>
      </c>
      <c r="F1412" s="48">
        <v>0</v>
      </c>
      <c r="G1412" s="48">
        <v>0</v>
      </c>
      <c r="H1412" s="48">
        <v>0</v>
      </c>
      <c r="I1412" s="48">
        <v>0</v>
      </c>
      <c r="J1412" s="48">
        <v>0</v>
      </c>
      <c r="K1412" s="48">
        <v>0</v>
      </c>
      <c r="L1412" s="2"/>
    </row>
    <row r="1413" spans="1:12" ht="31.5" hidden="1">
      <c r="A1413" s="131"/>
      <c r="B1413" s="114"/>
      <c r="C1413" s="75" t="s">
        <v>201</v>
      </c>
      <c r="D1413" s="48">
        <v>0</v>
      </c>
      <c r="E1413" s="48">
        <v>0</v>
      </c>
      <c r="F1413" s="48">
        <v>0</v>
      </c>
      <c r="G1413" s="48">
        <v>0</v>
      </c>
      <c r="H1413" s="48">
        <v>0</v>
      </c>
      <c r="I1413" s="48">
        <v>0</v>
      </c>
      <c r="J1413" s="48">
        <v>0</v>
      </c>
      <c r="K1413" s="48">
        <v>0</v>
      </c>
      <c r="L1413" s="2"/>
    </row>
    <row r="1414" spans="1:12" hidden="1">
      <c r="A1414" s="131"/>
      <c r="B1414" s="114"/>
      <c r="C1414" s="75" t="s">
        <v>218</v>
      </c>
      <c r="D1414" s="48">
        <v>0</v>
      </c>
      <c r="E1414" s="48">
        <v>0</v>
      </c>
      <c r="F1414" s="48">
        <v>0</v>
      </c>
      <c r="G1414" s="48">
        <v>0</v>
      </c>
      <c r="H1414" s="48">
        <v>0</v>
      </c>
      <c r="I1414" s="48">
        <v>0</v>
      </c>
      <c r="J1414" s="48">
        <v>0</v>
      </c>
      <c r="K1414" s="48">
        <v>0</v>
      </c>
      <c r="L1414" s="2"/>
    </row>
    <row r="1415" spans="1:12" ht="31.5" hidden="1">
      <c r="A1415" s="131"/>
      <c r="B1415" s="114"/>
      <c r="C1415" s="75" t="s">
        <v>202</v>
      </c>
      <c r="D1415" s="48">
        <v>0</v>
      </c>
      <c r="E1415" s="48">
        <v>0</v>
      </c>
      <c r="F1415" s="48">
        <v>0</v>
      </c>
      <c r="G1415" s="48">
        <v>0</v>
      </c>
      <c r="H1415" s="48">
        <v>0</v>
      </c>
      <c r="I1415" s="48">
        <v>0</v>
      </c>
      <c r="J1415" s="48">
        <v>0</v>
      </c>
      <c r="K1415" s="48">
        <v>0</v>
      </c>
      <c r="L1415" s="2"/>
    </row>
    <row r="1416" spans="1:12" hidden="1">
      <c r="A1416" s="131"/>
      <c r="B1416" s="114"/>
      <c r="C1416" s="75" t="s">
        <v>219</v>
      </c>
      <c r="D1416" s="48">
        <v>0</v>
      </c>
      <c r="E1416" s="48" t="s">
        <v>265</v>
      </c>
      <c r="F1416" s="48" t="s">
        <v>265</v>
      </c>
      <c r="G1416" s="48" t="s">
        <v>265</v>
      </c>
      <c r="H1416" s="48">
        <v>0</v>
      </c>
      <c r="I1416" s="48">
        <v>0</v>
      </c>
      <c r="J1416" s="48" t="s">
        <v>265</v>
      </c>
      <c r="K1416" s="48" t="s">
        <v>265</v>
      </c>
      <c r="L1416" s="2"/>
    </row>
    <row r="1417" spans="1:12" ht="31.5" hidden="1">
      <c r="A1417" s="131"/>
      <c r="B1417" s="114"/>
      <c r="C1417" s="75" t="s">
        <v>220</v>
      </c>
      <c r="D1417" s="48">
        <v>0</v>
      </c>
      <c r="E1417" s="48" t="s">
        <v>265</v>
      </c>
      <c r="F1417" s="48" t="s">
        <v>265</v>
      </c>
      <c r="G1417" s="48" t="s">
        <v>265</v>
      </c>
      <c r="H1417" s="48">
        <v>0</v>
      </c>
      <c r="I1417" s="48">
        <v>0</v>
      </c>
      <c r="J1417" s="48" t="s">
        <v>265</v>
      </c>
      <c r="K1417" s="48" t="s">
        <v>265</v>
      </c>
      <c r="L1417" s="2"/>
    </row>
    <row r="1418" spans="1:12">
      <c r="A1418" s="131" t="s">
        <v>319</v>
      </c>
      <c r="B1418" s="114" t="s">
        <v>195</v>
      </c>
      <c r="C1418" s="38" t="s">
        <v>3</v>
      </c>
      <c r="D1418" s="48">
        <f>D1419+D1421+D1423+D1424</f>
        <v>825</v>
      </c>
      <c r="E1418" s="48" t="s">
        <v>265</v>
      </c>
      <c r="F1418" s="48" t="s">
        <v>265</v>
      </c>
      <c r="G1418" s="48" t="s">
        <v>265</v>
      </c>
      <c r="H1418" s="48">
        <f>H1419+H1421+H1423+H1424</f>
        <v>0</v>
      </c>
      <c r="I1418" s="48">
        <f t="shared" si="222"/>
        <v>0</v>
      </c>
      <c r="J1418" s="48" t="s">
        <v>265</v>
      </c>
      <c r="K1418" s="48" t="s">
        <v>265</v>
      </c>
      <c r="L1418" s="2"/>
    </row>
    <row r="1419" spans="1:12">
      <c r="A1419" s="131"/>
      <c r="B1419" s="114"/>
      <c r="C1419" s="75" t="s">
        <v>4</v>
      </c>
      <c r="D1419" s="57">
        <f>D1426+D1433+D1440+D1447+D1454</f>
        <v>825</v>
      </c>
      <c r="E1419" s="57">
        <f t="shared" ref="E1419:F1419" si="225">E1426+E1433+E1440+E1447+E1454</f>
        <v>825</v>
      </c>
      <c r="F1419" s="57">
        <f t="shared" si="225"/>
        <v>742.5</v>
      </c>
      <c r="G1419" s="57">
        <f t="shared" ref="G1419:H1424" si="226">G1426+G1433+G1440+G1447+G1454</f>
        <v>0</v>
      </c>
      <c r="H1419" s="48">
        <f t="shared" si="226"/>
        <v>0</v>
      </c>
      <c r="I1419" s="48">
        <f t="shared" si="222"/>
        <v>0</v>
      </c>
      <c r="J1419" s="48">
        <f t="shared" si="224"/>
        <v>0</v>
      </c>
      <c r="K1419" s="48">
        <f t="shared" si="223"/>
        <v>0</v>
      </c>
      <c r="L1419" s="2"/>
    </row>
    <row r="1420" spans="1:12" ht="31.5">
      <c r="A1420" s="131"/>
      <c r="B1420" s="114"/>
      <c r="C1420" s="75" t="s">
        <v>201</v>
      </c>
      <c r="D1420" s="57">
        <f>D1427+D1434+D1441+D1448+D1455</f>
        <v>0</v>
      </c>
      <c r="E1420" s="57">
        <v>0</v>
      </c>
      <c r="F1420" s="48">
        <v>0</v>
      </c>
      <c r="G1420" s="57">
        <f t="shared" si="226"/>
        <v>0</v>
      </c>
      <c r="H1420" s="48">
        <f t="shared" si="226"/>
        <v>0</v>
      </c>
      <c r="I1420" s="48">
        <v>0</v>
      </c>
      <c r="J1420" s="48">
        <v>0</v>
      </c>
      <c r="K1420" s="48">
        <v>0</v>
      </c>
      <c r="L1420" s="2"/>
    </row>
    <row r="1421" spans="1:12">
      <c r="A1421" s="131"/>
      <c r="B1421" s="114"/>
      <c r="C1421" s="75" t="s">
        <v>9</v>
      </c>
      <c r="D1421" s="57">
        <f>D1428+D1435+D1442+D1449+D1456</f>
        <v>0</v>
      </c>
      <c r="E1421" s="57">
        <f>E1428+E1435+E1442+E1449+E1456</f>
        <v>0</v>
      </c>
      <c r="F1421" s="48">
        <f>F1428+F1435+F1442+F1449+F1456</f>
        <v>0</v>
      </c>
      <c r="G1421" s="57">
        <f t="shared" si="226"/>
        <v>0</v>
      </c>
      <c r="H1421" s="48">
        <f t="shared" si="226"/>
        <v>0</v>
      </c>
      <c r="I1421" s="48">
        <v>0</v>
      </c>
      <c r="J1421" s="48">
        <v>0</v>
      </c>
      <c r="K1421" s="48">
        <v>0</v>
      </c>
      <c r="L1421" s="2"/>
    </row>
    <row r="1422" spans="1:12" ht="31.5">
      <c r="A1422" s="131"/>
      <c r="B1422" s="114"/>
      <c r="C1422" s="75" t="s">
        <v>202</v>
      </c>
      <c r="D1422" s="57">
        <v>0</v>
      </c>
      <c r="E1422" s="57">
        <f>E1429+E1436+E1443+E1450+E1457</f>
        <v>0</v>
      </c>
      <c r="F1422" s="48">
        <f>F1429+F1436+F1443+F1450+F1457</f>
        <v>0</v>
      </c>
      <c r="G1422" s="57">
        <f t="shared" si="226"/>
        <v>0</v>
      </c>
      <c r="H1422" s="48">
        <f t="shared" si="226"/>
        <v>0</v>
      </c>
      <c r="I1422" s="48">
        <v>0</v>
      </c>
      <c r="J1422" s="48">
        <v>0</v>
      </c>
      <c r="K1422" s="48">
        <v>0</v>
      </c>
      <c r="L1422" s="2"/>
    </row>
    <row r="1423" spans="1:12">
      <c r="A1423" s="131"/>
      <c r="B1423" s="114"/>
      <c r="C1423" s="75" t="s">
        <v>219</v>
      </c>
      <c r="D1423" s="57">
        <f>D1430+D1437+D1444+D1451+D1458</f>
        <v>0</v>
      </c>
      <c r="E1423" s="57" t="s">
        <v>265</v>
      </c>
      <c r="F1423" s="48" t="s">
        <v>265</v>
      </c>
      <c r="G1423" s="57" t="s">
        <v>265</v>
      </c>
      <c r="H1423" s="48">
        <f t="shared" si="226"/>
        <v>0</v>
      </c>
      <c r="I1423" s="48">
        <v>0</v>
      </c>
      <c r="J1423" s="48" t="s">
        <v>265</v>
      </c>
      <c r="K1423" s="48" t="s">
        <v>265</v>
      </c>
      <c r="L1423" s="2"/>
    </row>
    <row r="1424" spans="1:12" ht="31.5">
      <c r="A1424" s="131"/>
      <c r="B1424" s="114"/>
      <c r="C1424" s="75" t="s">
        <v>220</v>
      </c>
      <c r="D1424" s="57">
        <f>D1431+D1438+D1445+D1452+D1459</f>
        <v>0</v>
      </c>
      <c r="E1424" s="57" t="s">
        <v>265</v>
      </c>
      <c r="F1424" s="48" t="s">
        <v>265</v>
      </c>
      <c r="G1424" s="57" t="s">
        <v>265</v>
      </c>
      <c r="H1424" s="48">
        <f t="shared" si="226"/>
        <v>0</v>
      </c>
      <c r="I1424" s="48">
        <v>0</v>
      </c>
      <c r="J1424" s="48" t="s">
        <v>265</v>
      </c>
      <c r="K1424" s="48" t="s">
        <v>265</v>
      </c>
      <c r="L1424" s="2"/>
    </row>
    <row r="1425" spans="1:12" hidden="1">
      <c r="A1425" s="131" t="s">
        <v>127</v>
      </c>
      <c r="B1425" s="114" t="s">
        <v>195</v>
      </c>
      <c r="C1425" s="38" t="s">
        <v>3</v>
      </c>
      <c r="D1425" s="48">
        <f>D1426+D1428+D1430+D1431</f>
        <v>0</v>
      </c>
      <c r="E1425" s="48" t="s">
        <v>265</v>
      </c>
      <c r="F1425" s="48" t="s">
        <v>265</v>
      </c>
      <c r="G1425" s="48" t="s">
        <v>265</v>
      </c>
      <c r="H1425" s="48">
        <f>H1426+H1428+H1430+H1431</f>
        <v>0</v>
      </c>
      <c r="I1425" s="48">
        <v>0</v>
      </c>
      <c r="J1425" s="48" t="s">
        <v>265</v>
      </c>
      <c r="K1425" s="48" t="s">
        <v>265</v>
      </c>
      <c r="L1425" s="2"/>
    </row>
    <row r="1426" spans="1:12" hidden="1">
      <c r="A1426" s="131"/>
      <c r="B1426" s="114"/>
      <c r="C1426" s="75" t="s">
        <v>4</v>
      </c>
      <c r="D1426" s="48">
        <v>0</v>
      </c>
      <c r="E1426" s="48">
        <v>0</v>
      </c>
      <c r="F1426" s="48">
        <v>0</v>
      </c>
      <c r="G1426" s="48">
        <v>0</v>
      </c>
      <c r="H1426" s="48">
        <v>0</v>
      </c>
      <c r="I1426" s="48">
        <v>0</v>
      </c>
      <c r="J1426" s="48">
        <v>0</v>
      </c>
      <c r="K1426" s="48">
        <v>0</v>
      </c>
      <c r="L1426" s="2"/>
    </row>
    <row r="1427" spans="1:12" ht="31.5" hidden="1">
      <c r="A1427" s="131"/>
      <c r="B1427" s="114"/>
      <c r="C1427" s="75" t="s">
        <v>201</v>
      </c>
      <c r="D1427" s="48">
        <v>0</v>
      </c>
      <c r="E1427" s="48">
        <v>0</v>
      </c>
      <c r="F1427" s="48">
        <v>0</v>
      </c>
      <c r="G1427" s="48">
        <v>0</v>
      </c>
      <c r="H1427" s="48">
        <v>0</v>
      </c>
      <c r="I1427" s="48">
        <v>0</v>
      </c>
      <c r="J1427" s="48">
        <v>0</v>
      </c>
      <c r="K1427" s="48">
        <v>0</v>
      </c>
      <c r="L1427" s="2"/>
    </row>
    <row r="1428" spans="1:12" hidden="1">
      <c r="A1428" s="131"/>
      <c r="B1428" s="114"/>
      <c r="C1428" s="75" t="s">
        <v>9</v>
      </c>
      <c r="D1428" s="48">
        <v>0</v>
      </c>
      <c r="E1428" s="48">
        <v>0</v>
      </c>
      <c r="F1428" s="48">
        <v>0</v>
      </c>
      <c r="G1428" s="48">
        <v>0</v>
      </c>
      <c r="H1428" s="48">
        <v>0</v>
      </c>
      <c r="I1428" s="48">
        <v>0</v>
      </c>
      <c r="J1428" s="48">
        <v>0</v>
      </c>
      <c r="K1428" s="48">
        <v>0</v>
      </c>
      <c r="L1428" s="2"/>
    </row>
    <row r="1429" spans="1:12" ht="31.5" hidden="1">
      <c r="A1429" s="131"/>
      <c r="B1429" s="114"/>
      <c r="C1429" s="75" t="s">
        <v>202</v>
      </c>
      <c r="D1429" s="48">
        <v>0</v>
      </c>
      <c r="E1429" s="48">
        <v>0</v>
      </c>
      <c r="F1429" s="48">
        <v>0</v>
      </c>
      <c r="G1429" s="48">
        <v>0</v>
      </c>
      <c r="H1429" s="48">
        <v>0</v>
      </c>
      <c r="I1429" s="48">
        <v>0</v>
      </c>
      <c r="J1429" s="48">
        <v>0</v>
      </c>
      <c r="K1429" s="48">
        <v>0</v>
      </c>
      <c r="L1429" s="2"/>
    </row>
    <row r="1430" spans="1:12" hidden="1">
      <c r="A1430" s="131"/>
      <c r="B1430" s="114"/>
      <c r="C1430" s="75" t="s">
        <v>219</v>
      </c>
      <c r="D1430" s="48">
        <v>0</v>
      </c>
      <c r="E1430" s="48" t="s">
        <v>265</v>
      </c>
      <c r="F1430" s="48" t="s">
        <v>265</v>
      </c>
      <c r="G1430" s="48" t="s">
        <v>265</v>
      </c>
      <c r="H1430" s="48">
        <v>0</v>
      </c>
      <c r="I1430" s="48">
        <v>0</v>
      </c>
      <c r="J1430" s="48" t="s">
        <v>265</v>
      </c>
      <c r="K1430" s="48" t="s">
        <v>265</v>
      </c>
      <c r="L1430" s="2"/>
    </row>
    <row r="1431" spans="1:12" ht="31.5" hidden="1">
      <c r="A1431" s="131"/>
      <c r="B1431" s="114"/>
      <c r="C1431" s="75" t="s">
        <v>220</v>
      </c>
      <c r="D1431" s="48">
        <v>0</v>
      </c>
      <c r="E1431" s="48" t="s">
        <v>265</v>
      </c>
      <c r="F1431" s="48" t="s">
        <v>265</v>
      </c>
      <c r="G1431" s="48" t="s">
        <v>265</v>
      </c>
      <c r="H1431" s="48">
        <v>0</v>
      </c>
      <c r="I1431" s="48">
        <v>0</v>
      </c>
      <c r="J1431" s="48" t="s">
        <v>265</v>
      </c>
      <c r="K1431" s="48" t="s">
        <v>265</v>
      </c>
      <c r="L1431" s="2"/>
    </row>
    <row r="1432" spans="1:12" hidden="1">
      <c r="A1432" s="131" t="s">
        <v>128</v>
      </c>
      <c r="B1432" s="114" t="s">
        <v>195</v>
      </c>
      <c r="C1432" s="38" t="s">
        <v>3</v>
      </c>
      <c r="D1432" s="48">
        <f>D1433+D1435+D1437+D1438</f>
        <v>0</v>
      </c>
      <c r="E1432" s="48" t="s">
        <v>265</v>
      </c>
      <c r="F1432" s="48" t="s">
        <v>265</v>
      </c>
      <c r="G1432" s="48" t="s">
        <v>265</v>
      </c>
      <c r="H1432" s="48">
        <f>H1433+H1435+H1437+H1438</f>
        <v>0</v>
      </c>
      <c r="I1432" s="48">
        <v>0</v>
      </c>
      <c r="J1432" s="48" t="s">
        <v>265</v>
      </c>
      <c r="K1432" s="48" t="s">
        <v>265</v>
      </c>
      <c r="L1432" s="2"/>
    </row>
    <row r="1433" spans="1:12" hidden="1">
      <c r="A1433" s="131"/>
      <c r="B1433" s="114"/>
      <c r="C1433" s="75" t="s">
        <v>4</v>
      </c>
      <c r="D1433" s="48">
        <v>0</v>
      </c>
      <c r="E1433" s="48">
        <v>0</v>
      </c>
      <c r="F1433" s="48">
        <v>0</v>
      </c>
      <c r="G1433" s="48">
        <v>0</v>
      </c>
      <c r="H1433" s="48">
        <v>0</v>
      </c>
      <c r="I1433" s="48">
        <v>0</v>
      </c>
      <c r="J1433" s="48">
        <v>0</v>
      </c>
      <c r="K1433" s="48">
        <v>0</v>
      </c>
      <c r="L1433" s="2"/>
    </row>
    <row r="1434" spans="1:12" ht="31.5" hidden="1">
      <c r="A1434" s="131"/>
      <c r="B1434" s="114"/>
      <c r="C1434" s="75" t="s">
        <v>201</v>
      </c>
      <c r="D1434" s="48">
        <v>0</v>
      </c>
      <c r="E1434" s="48">
        <v>0</v>
      </c>
      <c r="F1434" s="48">
        <v>0</v>
      </c>
      <c r="G1434" s="48">
        <v>0</v>
      </c>
      <c r="H1434" s="48">
        <v>0</v>
      </c>
      <c r="I1434" s="48">
        <v>0</v>
      </c>
      <c r="J1434" s="48">
        <v>0</v>
      </c>
      <c r="K1434" s="48">
        <v>0</v>
      </c>
      <c r="L1434" s="2"/>
    </row>
    <row r="1435" spans="1:12" hidden="1">
      <c r="A1435" s="131"/>
      <c r="B1435" s="114"/>
      <c r="C1435" s="75" t="s">
        <v>9</v>
      </c>
      <c r="D1435" s="48">
        <v>0</v>
      </c>
      <c r="E1435" s="48">
        <v>0</v>
      </c>
      <c r="F1435" s="48">
        <v>0</v>
      </c>
      <c r="G1435" s="48">
        <v>0</v>
      </c>
      <c r="H1435" s="48">
        <v>0</v>
      </c>
      <c r="I1435" s="48">
        <v>0</v>
      </c>
      <c r="J1435" s="48">
        <v>0</v>
      </c>
      <c r="K1435" s="48">
        <v>0</v>
      </c>
      <c r="L1435" s="2"/>
    </row>
    <row r="1436" spans="1:12" ht="31.5" hidden="1">
      <c r="A1436" s="131"/>
      <c r="B1436" s="114"/>
      <c r="C1436" s="75" t="s">
        <v>202</v>
      </c>
      <c r="D1436" s="48">
        <v>0</v>
      </c>
      <c r="E1436" s="48">
        <v>0</v>
      </c>
      <c r="F1436" s="48">
        <v>0</v>
      </c>
      <c r="G1436" s="48">
        <v>0</v>
      </c>
      <c r="H1436" s="48">
        <v>0</v>
      </c>
      <c r="I1436" s="48">
        <v>0</v>
      </c>
      <c r="J1436" s="48">
        <v>0</v>
      </c>
      <c r="K1436" s="48">
        <v>0</v>
      </c>
      <c r="L1436" s="2"/>
    </row>
    <row r="1437" spans="1:12" hidden="1">
      <c r="A1437" s="131"/>
      <c r="B1437" s="114"/>
      <c r="C1437" s="75" t="s">
        <v>219</v>
      </c>
      <c r="D1437" s="48">
        <v>0</v>
      </c>
      <c r="E1437" s="48" t="s">
        <v>265</v>
      </c>
      <c r="F1437" s="48" t="s">
        <v>265</v>
      </c>
      <c r="G1437" s="48" t="s">
        <v>265</v>
      </c>
      <c r="H1437" s="48">
        <v>0</v>
      </c>
      <c r="I1437" s="48">
        <v>0</v>
      </c>
      <c r="J1437" s="48" t="s">
        <v>265</v>
      </c>
      <c r="K1437" s="48" t="s">
        <v>265</v>
      </c>
      <c r="L1437" s="2"/>
    </row>
    <row r="1438" spans="1:12" ht="31.5" hidden="1">
      <c r="A1438" s="131"/>
      <c r="B1438" s="114"/>
      <c r="C1438" s="75" t="s">
        <v>220</v>
      </c>
      <c r="D1438" s="48">
        <v>0</v>
      </c>
      <c r="E1438" s="48" t="s">
        <v>265</v>
      </c>
      <c r="F1438" s="48" t="s">
        <v>265</v>
      </c>
      <c r="G1438" s="48" t="s">
        <v>265</v>
      </c>
      <c r="H1438" s="48">
        <v>0</v>
      </c>
      <c r="I1438" s="48">
        <v>0</v>
      </c>
      <c r="J1438" s="48" t="s">
        <v>265</v>
      </c>
      <c r="K1438" s="48" t="s">
        <v>265</v>
      </c>
      <c r="L1438" s="2"/>
    </row>
    <row r="1439" spans="1:12" hidden="1">
      <c r="A1439" s="131" t="s">
        <v>129</v>
      </c>
      <c r="B1439" s="114" t="s">
        <v>195</v>
      </c>
      <c r="C1439" s="38" t="s">
        <v>3</v>
      </c>
      <c r="D1439" s="48">
        <f>D1440+D1442+D1444+D1445</f>
        <v>0</v>
      </c>
      <c r="E1439" s="48" t="s">
        <v>265</v>
      </c>
      <c r="F1439" s="48" t="s">
        <v>265</v>
      </c>
      <c r="G1439" s="48" t="s">
        <v>265</v>
      </c>
      <c r="H1439" s="48">
        <f>H1440+H1442+H1444+H1445</f>
        <v>0</v>
      </c>
      <c r="I1439" s="48">
        <v>0</v>
      </c>
      <c r="J1439" s="48" t="s">
        <v>265</v>
      </c>
      <c r="K1439" s="48" t="s">
        <v>265</v>
      </c>
      <c r="L1439" s="2"/>
    </row>
    <row r="1440" spans="1:12" hidden="1">
      <c r="A1440" s="131"/>
      <c r="B1440" s="114"/>
      <c r="C1440" s="75" t="s">
        <v>4</v>
      </c>
      <c r="D1440" s="48">
        <v>0</v>
      </c>
      <c r="E1440" s="48">
        <v>0</v>
      </c>
      <c r="F1440" s="48">
        <v>0</v>
      </c>
      <c r="G1440" s="48">
        <v>0</v>
      </c>
      <c r="H1440" s="48">
        <v>0</v>
      </c>
      <c r="I1440" s="48">
        <v>0</v>
      </c>
      <c r="J1440" s="48">
        <v>0</v>
      </c>
      <c r="K1440" s="48">
        <v>0</v>
      </c>
      <c r="L1440" s="2"/>
    </row>
    <row r="1441" spans="1:12" ht="31.5" hidden="1">
      <c r="A1441" s="131"/>
      <c r="B1441" s="114"/>
      <c r="C1441" s="75" t="s">
        <v>201</v>
      </c>
      <c r="D1441" s="48">
        <v>0</v>
      </c>
      <c r="E1441" s="48">
        <v>0</v>
      </c>
      <c r="F1441" s="48">
        <v>0</v>
      </c>
      <c r="G1441" s="48">
        <v>0</v>
      </c>
      <c r="H1441" s="48">
        <v>0</v>
      </c>
      <c r="I1441" s="48">
        <v>0</v>
      </c>
      <c r="J1441" s="48">
        <v>0</v>
      </c>
      <c r="K1441" s="48">
        <v>0</v>
      </c>
      <c r="L1441" s="2"/>
    </row>
    <row r="1442" spans="1:12" hidden="1">
      <c r="A1442" s="131"/>
      <c r="B1442" s="114"/>
      <c r="C1442" s="75" t="s">
        <v>218</v>
      </c>
      <c r="D1442" s="48">
        <v>0</v>
      </c>
      <c r="E1442" s="48">
        <v>0</v>
      </c>
      <c r="F1442" s="48">
        <v>0</v>
      </c>
      <c r="G1442" s="48">
        <v>0</v>
      </c>
      <c r="H1442" s="48">
        <v>0</v>
      </c>
      <c r="I1442" s="48">
        <v>0</v>
      </c>
      <c r="J1442" s="48">
        <v>0</v>
      </c>
      <c r="K1442" s="48">
        <v>0</v>
      </c>
      <c r="L1442" s="2"/>
    </row>
    <row r="1443" spans="1:12" ht="31.5" hidden="1">
      <c r="A1443" s="131"/>
      <c r="B1443" s="114"/>
      <c r="C1443" s="75" t="s">
        <v>202</v>
      </c>
      <c r="D1443" s="48">
        <v>0</v>
      </c>
      <c r="E1443" s="48">
        <v>0</v>
      </c>
      <c r="F1443" s="48">
        <v>0</v>
      </c>
      <c r="G1443" s="48">
        <v>0</v>
      </c>
      <c r="H1443" s="48">
        <v>0</v>
      </c>
      <c r="I1443" s="48">
        <v>0</v>
      </c>
      <c r="J1443" s="48">
        <v>0</v>
      </c>
      <c r="K1443" s="48">
        <v>0</v>
      </c>
      <c r="L1443" s="2"/>
    </row>
    <row r="1444" spans="1:12" hidden="1">
      <c r="A1444" s="131"/>
      <c r="B1444" s="114"/>
      <c r="C1444" s="75" t="s">
        <v>219</v>
      </c>
      <c r="D1444" s="48">
        <v>0</v>
      </c>
      <c r="E1444" s="48" t="s">
        <v>265</v>
      </c>
      <c r="F1444" s="48" t="s">
        <v>265</v>
      </c>
      <c r="G1444" s="48" t="s">
        <v>265</v>
      </c>
      <c r="H1444" s="48">
        <v>0</v>
      </c>
      <c r="I1444" s="48">
        <v>0</v>
      </c>
      <c r="J1444" s="48" t="s">
        <v>265</v>
      </c>
      <c r="K1444" s="48" t="s">
        <v>265</v>
      </c>
      <c r="L1444" s="2"/>
    </row>
    <row r="1445" spans="1:12" ht="31.5" hidden="1">
      <c r="A1445" s="131"/>
      <c r="B1445" s="114"/>
      <c r="C1445" s="75" t="s">
        <v>220</v>
      </c>
      <c r="D1445" s="48">
        <v>0</v>
      </c>
      <c r="E1445" s="48" t="s">
        <v>265</v>
      </c>
      <c r="F1445" s="48" t="s">
        <v>265</v>
      </c>
      <c r="G1445" s="48" t="s">
        <v>265</v>
      </c>
      <c r="H1445" s="48">
        <v>0</v>
      </c>
      <c r="I1445" s="48">
        <v>0</v>
      </c>
      <c r="J1445" s="48" t="s">
        <v>265</v>
      </c>
      <c r="K1445" s="48" t="s">
        <v>265</v>
      </c>
      <c r="L1445" s="2"/>
    </row>
    <row r="1446" spans="1:12">
      <c r="A1446" s="131" t="s">
        <v>130</v>
      </c>
      <c r="B1446" s="114" t="s">
        <v>195</v>
      </c>
      <c r="C1446" s="38" t="s">
        <v>3</v>
      </c>
      <c r="D1446" s="48">
        <f>D1447+D1449+D1451+D1452</f>
        <v>575</v>
      </c>
      <c r="E1446" s="48" t="s">
        <v>265</v>
      </c>
      <c r="F1446" s="48" t="s">
        <v>265</v>
      </c>
      <c r="G1446" s="48" t="s">
        <v>265</v>
      </c>
      <c r="H1446" s="48">
        <f>H1447+H1449+H1451+H1452</f>
        <v>0</v>
      </c>
      <c r="I1446" s="48">
        <f t="shared" si="222"/>
        <v>0</v>
      </c>
      <c r="J1446" s="48" t="s">
        <v>265</v>
      </c>
      <c r="K1446" s="48" t="s">
        <v>265</v>
      </c>
      <c r="L1446" s="2"/>
    </row>
    <row r="1447" spans="1:12">
      <c r="A1447" s="131"/>
      <c r="B1447" s="114"/>
      <c r="C1447" s="75" t="s">
        <v>4</v>
      </c>
      <c r="D1447" s="48">
        <v>575</v>
      </c>
      <c r="E1447" s="48">
        <v>575</v>
      </c>
      <c r="F1447" s="48">
        <v>492.5</v>
      </c>
      <c r="G1447" s="48">
        <v>0</v>
      </c>
      <c r="H1447" s="48">
        <v>0</v>
      </c>
      <c r="I1447" s="48">
        <f t="shared" si="222"/>
        <v>0</v>
      </c>
      <c r="J1447" s="48">
        <f t="shared" si="224"/>
        <v>0</v>
      </c>
      <c r="K1447" s="48">
        <f t="shared" si="223"/>
        <v>0</v>
      </c>
      <c r="L1447" s="2"/>
    </row>
    <row r="1448" spans="1:12" ht="31.5">
      <c r="A1448" s="131"/>
      <c r="B1448" s="114"/>
      <c r="C1448" s="75" t="s">
        <v>201</v>
      </c>
      <c r="D1448" s="48">
        <v>0</v>
      </c>
      <c r="E1448" s="48">
        <v>0</v>
      </c>
      <c r="F1448" s="48">
        <v>0</v>
      </c>
      <c r="G1448" s="48">
        <v>0</v>
      </c>
      <c r="H1448" s="48">
        <v>0</v>
      </c>
      <c r="I1448" s="48">
        <v>0</v>
      </c>
      <c r="J1448" s="48">
        <v>0</v>
      </c>
      <c r="K1448" s="48">
        <v>0</v>
      </c>
      <c r="L1448" s="2"/>
    </row>
    <row r="1449" spans="1:12">
      <c r="A1449" s="131"/>
      <c r="B1449" s="114"/>
      <c r="C1449" s="75" t="s">
        <v>9</v>
      </c>
      <c r="D1449" s="48">
        <v>0</v>
      </c>
      <c r="E1449" s="48">
        <v>0</v>
      </c>
      <c r="F1449" s="48">
        <v>0</v>
      </c>
      <c r="G1449" s="48">
        <v>0</v>
      </c>
      <c r="H1449" s="48">
        <v>0</v>
      </c>
      <c r="I1449" s="48">
        <v>0</v>
      </c>
      <c r="J1449" s="48">
        <v>0</v>
      </c>
      <c r="K1449" s="48">
        <v>0</v>
      </c>
      <c r="L1449" s="2"/>
    </row>
    <row r="1450" spans="1:12" ht="31.5">
      <c r="A1450" s="131"/>
      <c r="B1450" s="114"/>
      <c r="C1450" s="75" t="s">
        <v>202</v>
      </c>
      <c r="D1450" s="48">
        <v>0</v>
      </c>
      <c r="E1450" s="48">
        <v>0</v>
      </c>
      <c r="F1450" s="48">
        <v>0</v>
      </c>
      <c r="G1450" s="48">
        <v>0</v>
      </c>
      <c r="H1450" s="48">
        <v>0</v>
      </c>
      <c r="I1450" s="48">
        <v>0</v>
      </c>
      <c r="J1450" s="48">
        <v>0</v>
      </c>
      <c r="K1450" s="48">
        <v>0</v>
      </c>
      <c r="L1450" s="2"/>
    </row>
    <row r="1451" spans="1:12">
      <c r="A1451" s="131"/>
      <c r="B1451" s="114"/>
      <c r="C1451" s="75" t="s">
        <v>219</v>
      </c>
      <c r="D1451" s="48">
        <v>0</v>
      </c>
      <c r="E1451" s="48" t="s">
        <v>265</v>
      </c>
      <c r="F1451" s="48" t="s">
        <v>265</v>
      </c>
      <c r="G1451" s="48" t="s">
        <v>265</v>
      </c>
      <c r="H1451" s="48">
        <v>0</v>
      </c>
      <c r="I1451" s="48">
        <v>0</v>
      </c>
      <c r="J1451" s="48" t="s">
        <v>265</v>
      </c>
      <c r="K1451" s="48" t="s">
        <v>265</v>
      </c>
      <c r="L1451" s="2"/>
    </row>
    <row r="1452" spans="1:12" ht="31.5">
      <c r="A1452" s="131"/>
      <c r="B1452" s="114"/>
      <c r="C1452" s="75" t="s">
        <v>220</v>
      </c>
      <c r="D1452" s="48">
        <v>0</v>
      </c>
      <c r="E1452" s="48" t="s">
        <v>265</v>
      </c>
      <c r="F1452" s="48" t="s">
        <v>265</v>
      </c>
      <c r="G1452" s="48" t="s">
        <v>265</v>
      </c>
      <c r="H1452" s="48">
        <v>0</v>
      </c>
      <c r="I1452" s="48">
        <v>0</v>
      </c>
      <c r="J1452" s="48" t="s">
        <v>265</v>
      </c>
      <c r="K1452" s="48" t="s">
        <v>265</v>
      </c>
      <c r="L1452" s="2"/>
    </row>
    <row r="1453" spans="1:12">
      <c r="A1453" s="131" t="s">
        <v>131</v>
      </c>
      <c r="B1453" s="114" t="s">
        <v>195</v>
      </c>
      <c r="C1453" s="38" t="s">
        <v>3</v>
      </c>
      <c r="D1453" s="48">
        <f>D1454+D1456+D1458+D1459</f>
        <v>250</v>
      </c>
      <c r="E1453" s="48" t="s">
        <v>265</v>
      </c>
      <c r="F1453" s="48" t="s">
        <v>265</v>
      </c>
      <c r="G1453" s="48" t="s">
        <v>265</v>
      </c>
      <c r="H1453" s="48">
        <f>H1454+H1456+H1458+H1459</f>
        <v>0</v>
      </c>
      <c r="I1453" s="48">
        <f t="shared" si="222"/>
        <v>0</v>
      </c>
      <c r="J1453" s="48" t="s">
        <v>265</v>
      </c>
      <c r="K1453" s="48" t="s">
        <v>265</v>
      </c>
      <c r="L1453" s="2"/>
    </row>
    <row r="1454" spans="1:12">
      <c r="A1454" s="131"/>
      <c r="B1454" s="114"/>
      <c r="C1454" s="75" t="s">
        <v>4</v>
      </c>
      <c r="D1454" s="48">
        <v>250</v>
      </c>
      <c r="E1454" s="48">
        <v>250</v>
      </c>
      <c r="F1454" s="48">
        <v>250</v>
      </c>
      <c r="G1454" s="48">
        <v>0</v>
      </c>
      <c r="H1454" s="48">
        <v>0</v>
      </c>
      <c r="I1454" s="48">
        <f t="shared" si="222"/>
        <v>0</v>
      </c>
      <c r="J1454" s="48">
        <f t="shared" si="224"/>
        <v>0</v>
      </c>
      <c r="K1454" s="48">
        <f t="shared" si="223"/>
        <v>0</v>
      </c>
      <c r="L1454" s="2"/>
    </row>
    <row r="1455" spans="1:12" ht="31.5">
      <c r="A1455" s="131"/>
      <c r="B1455" s="114"/>
      <c r="C1455" s="75" t="s">
        <v>201</v>
      </c>
      <c r="D1455" s="48">
        <v>0</v>
      </c>
      <c r="E1455" s="48">
        <v>0</v>
      </c>
      <c r="F1455" s="48">
        <v>0</v>
      </c>
      <c r="G1455" s="48">
        <v>0</v>
      </c>
      <c r="H1455" s="48">
        <v>0</v>
      </c>
      <c r="I1455" s="48">
        <v>0</v>
      </c>
      <c r="J1455" s="48">
        <v>0</v>
      </c>
      <c r="K1455" s="48">
        <v>0</v>
      </c>
      <c r="L1455" s="2"/>
    </row>
    <row r="1456" spans="1:12">
      <c r="A1456" s="131"/>
      <c r="B1456" s="114"/>
      <c r="C1456" s="75" t="s">
        <v>9</v>
      </c>
      <c r="D1456" s="48">
        <v>0</v>
      </c>
      <c r="E1456" s="48">
        <v>0</v>
      </c>
      <c r="F1456" s="48">
        <v>0</v>
      </c>
      <c r="G1456" s="48">
        <v>0</v>
      </c>
      <c r="H1456" s="48">
        <v>0</v>
      </c>
      <c r="I1456" s="48">
        <v>0</v>
      </c>
      <c r="J1456" s="48">
        <v>0</v>
      </c>
      <c r="K1456" s="48">
        <v>0</v>
      </c>
      <c r="L1456" s="2"/>
    </row>
    <row r="1457" spans="1:12" ht="31.5">
      <c r="A1457" s="131"/>
      <c r="B1457" s="114"/>
      <c r="C1457" s="75" t="s">
        <v>202</v>
      </c>
      <c r="D1457" s="48">
        <v>0</v>
      </c>
      <c r="E1457" s="48">
        <v>0</v>
      </c>
      <c r="F1457" s="48">
        <v>0</v>
      </c>
      <c r="G1457" s="48">
        <v>0</v>
      </c>
      <c r="H1457" s="48">
        <v>0</v>
      </c>
      <c r="I1457" s="48">
        <v>0</v>
      </c>
      <c r="J1457" s="48">
        <v>0</v>
      </c>
      <c r="K1457" s="48">
        <v>0</v>
      </c>
      <c r="L1457" s="2"/>
    </row>
    <row r="1458" spans="1:12">
      <c r="A1458" s="131"/>
      <c r="B1458" s="114"/>
      <c r="C1458" s="75" t="s">
        <v>219</v>
      </c>
      <c r="D1458" s="48">
        <v>0</v>
      </c>
      <c r="E1458" s="48" t="s">
        <v>265</v>
      </c>
      <c r="F1458" s="48" t="s">
        <v>265</v>
      </c>
      <c r="G1458" s="48" t="s">
        <v>265</v>
      </c>
      <c r="H1458" s="48">
        <v>0</v>
      </c>
      <c r="I1458" s="48">
        <v>0</v>
      </c>
      <c r="J1458" s="48" t="s">
        <v>265</v>
      </c>
      <c r="K1458" s="48" t="s">
        <v>265</v>
      </c>
      <c r="L1458" s="2"/>
    </row>
    <row r="1459" spans="1:12" ht="31.5">
      <c r="A1459" s="131"/>
      <c r="B1459" s="114"/>
      <c r="C1459" s="75" t="s">
        <v>220</v>
      </c>
      <c r="D1459" s="48">
        <v>0</v>
      </c>
      <c r="E1459" s="48" t="s">
        <v>265</v>
      </c>
      <c r="F1459" s="48" t="s">
        <v>265</v>
      </c>
      <c r="G1459" s="48" t="s">
        <v>265</v>
      </c>
      <c r="H1459" s="48">
        <v>0</v>
      </c>
      <c r="I1459" s="48">
        <v>0</v>
      </c>
      <c r="J1459" s="48" t="s">
        <v>265</v>
      </c>
      <c r="K1459" s="48" t="s">
        <v>265</v>
      </c>
      <c r="L1459" s="2"/>
    </row>
    <row r="1460" spans="1:12">
      <c r="A1460" s="131" t="s">
        <v>318</v>
      </c>
      <c r="B1460" s="114" t="s">
        <v>195</v>
      </c>
      <c r="C1460" s="38" t="s">
        <v>3</v>
      </c>
      <c r="D1460" s="48">
        <f>D1461+D1463+D1465+D1466</f>
        <v>300.3</v>
      </c>
      <c r="E1460" s="48" t="s">
        <v>265</v>
      </c>
      <c r="F1460" s="48" t="s">
        <v>265</v>
      </c>
      <c r="G1460" s="48" t="s">
        <v>265</v>
      </c>
      <c r="H1460" s="48">
        <f>H1461+H1463+H1465+H1466</f>
        <v>0</v>
      </c>
      <c r="I1460" s="48">
        <f t="shared" ref="I1460:I1510" si="227">H1460/D1460*100</f>
        <v>0</v>
      </c>
      <c r="J1460" s="48" t="s">
        <v>265</v>
      </c>
      <c r="K1460" s="48" t="s">
        <v>265</v>
      </c>
      <c r="L1460" s="2"/>
    </row>
    <row r="1461" spans="1:12">
      <c r="A1461" s="131"/>
      <c r="B1461" s="114"/>
      <c r="C1461" s="75" t="s">
        <v>4</v>
      </c>
      <c r="D1461" s="57">
        <f>D1468+D1475+D1482+D1489+D1496+D1503</f>
        <v>300.3</v>
      </c>
      <c r="E1461" s="57">
        <f t="shared" ref="E1461:F1461" si="228">E1468+E1475+E1482+E1489+E1496+E1503</f>
        <v>300.3</v>
      </c>
      <c r="F1461" s="57">
        <f t="shared" si="228"/>
        <v>270.3</v>
      </c>
      <c r="G1461" s="57">
        <f t="shared" ref="G1461:H1466" si="229">G1468+G1475+G1482+G1489+G1496+G1503</f>
        <v>0</v>
      </c>
      <c r="H1461" s="48">
        <f t="shared" si="229"/>
        <v>0</v>
      </c>
      <c r="I1461" s="48">
        <f t="shared" si="227"/>
        <v>0</v>
      </c>
      <c r="J1461" s="48">
        <f t="shared" ref="J1461:J1510" si="230">G1461/E1461*100</f>
        <v>0</v>
      </c>
      <c r="K1461" s="48">
        <f t="shared" ref="K1461:K1510" si="231">G1461/F1461*100</f>
        <v>0</v>
      </c>
      <c r="L1461" s="2"/>
    </row>
    <row r="1462" spans="1:12" ht="31.5">
      <c r="A1462" s="131"/>
      <c r="B1462" s="114"/>
      <c r="C1462" s="75" t="s">
        <v>201</v>
      </c>
      <c r="D1462" s="57">
        <f>D1469+D1483+D1490+D1497+D1504</f>
        <v>0</v>
      </c>
      <c r="E1462" s="57">
        <v>0</v>
      </c>
      <c r="F1462" s="48">
        <v>0</v>
      </c>
      <c r="G1462" s="57">
        <f t="shared" si="229"/>
        <v>0</v>
      </c>
      <c r="H1462" s="48">
        <f t="shared" si="229"/>
        <v>0</v>
      </c>
      <c r="I1462" s="48">
        <v>0</v>
      </c>
      <c r="J1462" s="48">
        <v>0</v>
      </c>
      <c r="K1462" s="48">
        <v>0</v>
      </c>
      <c r="L1462" s="2"/>
    </row>
    <row r="1463" spans="1:12">
      <c r="A1463" s="131"/>
      <c r="B1463" s="114"/>
      <c r="C1463" s="75" t="s">
        <v>218</v>
      </c>
      <c r="D1463" s="57">
        <f>D1470+D1477+D1484+D1491+D1498+D1505</f>
        <v>0</v>
      </c>
      <c r="E1463" s="57">
        <f>E1470+E1477+E1484+E1491+E1498+E1505</f>
        <v>0</v>
      </c>
      <c r="F1463" s="48">
        <f>F1470+F1477+F1484+F1491+F1498+F1505</f>
        <v>0</v>
      </c>
      <c r="G1463" s="57">
        <f t="shared" si="229"/>
        <v>0</v>
      </c>
      <c r="H1463" s="48">
        <f t="shared" si="229"/>
        <v>0</v>
      </c>
      <c r="I1463" s="48">
        <v>0</v>
      </c>
      <c r="J1463" s="48">
        <v>0</v>
      </c>
      <c r="K1463" s="48">
        <v>0</v>
      </c>
      <c r="L1463" s="2"/>
    </row>
    <row r="1464" spans="1:12" ht="31.5">
      <c r="A1464" s="131"/>
      <c r="B1464" s="114"/>
      <c r="C1464" s="75" t="s">
        <v>202</v>
      </c>
      <c r="D1464" s="57">
        <v>0</v>
      </c>
      <c r="E1464" s="57">
        <f>E1471+E1478+E1485+E1492+E1499+E1506</f>
        <v>0</v>
      </c>
      <c r="F1464" s="48">
        <f>F1471+F1478+F1485+F1492+F1499+F1506</f>
        <v>0</v>
      </c>
      <c r="G1464" s="57">
        <f t="shared" si="229"/>
        <v>0</v>
      </c>
      <c r="H1464" s="48">
        <f t="shared" si="229"/>
        <v>0</v>
      </c>
      <c r="I1464" s="48">
        <v>0</v>
      </c>
      <c r="J1464" s="48">
        <v>0</v>
      </c>
      <c r="K1464" s="48">
        <v>0</v>
      </c>
      <c r="L1464" s="2"/>
    </row>
    <row r="1465" spans="1:12">
      <c r="A1465" s="131"/>
      <c r="B1465" s="114"/>
      <c r="C1465" s="75" t="s">
        <v>219</v>
      </c>
      <c r="D1465" s="57">
        <f>D1472+D1479+D1486+D1493+D1500+D1507</f>
        <v>0</v>
      </c>
      <c r="E1465" s="57" t="s">
        <v>265</v>
      </c>
      <c r="F1465" s="48" t="s">
        <v>265</v>
      </c>
      <c r="G1465" s="57" t="s">
        <v>265</v>
      </c>
      <c r="H1465" s="48">
        <f t="shared" si="229"/>
        <v>0</v>
      </c>
      <c r="I1465" s="48">
        <v>0</v>
      </c>
      <c r="J1465" s="48" t="s">
        <v>265</v>
      </c>
      <c r="K1465" s="48" t="s">
        <v>265</v>
      </c>
      <c r="L1465" s="2"/>
    </row>
    <row r="1466" spans="1:12" ht="31.5">
      <c r="A1466" s="131"/>
      <c r="B1466" s="114"/>
      <c r="C1466" s="75" t="s">
        <v>220</v>
      </c>
      <c r="D1466" s="57">
        <f>D1473+D1480+D1487+D1494+D1501+D1508</f>
        <v>0</v>
      </c>
      <c r="E1466" s="57" t="s">
        <v>265</v>
      </c>
      <c r="F1466" s="48" t="s">
        <v>265</v>
      </c>
      <c r="G1466" s="57" t="s">
        <v>265</v>
      </c>
      <c r="H1466" s="48">
        <f t="shared" si="229"/>
        <v>0</v>
      </c>
      <c r="I1466" s="48">
        <v>0</v>
      </c>
      <c r="J1466" s="48" t="s">
        <v>265</v>
      </c>
      <c r="K1466" s="48" t="s">
        <v>265</v>
      </c>
      <c r="L1466" s="2"/>
    </row>
    <row r="1467" spans="1:12">
      <c r="A1467" s="131" t="s">
        <v>132</v>
      </c>
      <c r="B1467" s="114" t="s">
        <v>195</v>
      </c>
      <c r="C1467" s="38" t="s">
        <v>3</v>
      </c>
      <c r="D1467" s="48">
        <f>D1468+D1470+D1472+D1473</f>
        <v>300.3</v>
      </c>
      <c r="E1467" s="48" t="s">
        <v>265</v>
      </c>
      <c r="F1467" s="48" t="s">
        <v>265</v>
      </c>
      <c r="G1467" s="48" t="s">
        <v>265</v>
      </c>
      <c r="H1467" s="48">
        <f>H1468+H1470+H1472+H1473</f>
        <v>0</v>
      </c>
      <c r="I1467" s="48">
        <f t="shared" si="227"/>
        <v>0</v>
      </c>
      <c r="J1467" s="48" t="s">
        <v>265</v>
      </c>
      <c r="K1467" s="48" t="s">
        <v>265</v>
      </c>
      <c r="L1467" s="2"/>
    </row>
    <row r="1468" spans="1:12">
      <c r="A1468" s="131"/>
      <c r="B1468" s="114"/>
      <c r="C1468" s="75" t="s">
        <v>4</v>
      </c>
      <c r="D1468" s="48">
        <v>300.3</v>
      </c>
      <c r="E1468" s="48">
        <v>300.3</v>
      </c>
      <c r="F1468" s="48">
        <v>270.3</v>
      </c>
      <c r="G1468" s="48">
        <v>0</v>
      </c>
      <c r="H1468" s="48">
        <v>0</v>
      </c>
      <c r="I1468" s="48">
        <f t="shared" si="227"/>
        <v>0</v>
      </c>
      <c r="J1468" s="48">
        <f t="shared" si="230"/>
        <v>0</v>
      </c>
      <c r="K1468" s="48">
        <f t="shared" si="231"/>
        <v>0</v>
      </c>
      <c r="L1468" s="2"/>
    </row>
    <row r="1469" spans="1:12" ht="31.5">
      <c r="A1469" s="131"/>
      <c r="B1469" s="114"/>
      <c r="C1469" s="75" t="s">
        <v>201</v>
      </c>
      <c r="D1469" s="48">
        <v>0</v>
      </c>
      <c r="E1469" s="48">
        <v>0</v>
      </c>
      <c r="F1469" s="48">
        <v>0</v>
      </c>
      <c r="G1469" s="48">
        <v>0</v>
      </c>
      <c r="H1469" s="48">
        <v>0</v>
      </c>
      <c r="I1469" s="48">
        <v>0</v>
      </c>
      <c r="J1469" s="48">
        <v>0</v>
      </c>
      <c r="K1469" s="48">
        <v>0</v>
      </c>
      <c r="L1469" s="2"/>
    </row>
    <row r="1470" spans="1:12">
      <c r="A1470" s="131"/>
      <c r="B1470" s="114"/>
      <c r="C1470" s="75" t="s">
        <v>218</v>
      </c>
      <c r="D1470" s="48">
        <v>0</v>
      </c>
      <c r="E1470" s="48">
        <v>0</v>
      </c>
      <c r="F1470" s="48">
        <v>0</v>
      </c>
      <c r="G1470" s="48">
        <v>0</v>
      </c>
      <c r="H1470" s="48">
        <v>0</v>
      </c>
      <c r="I1470" s="48">
        <v>0</v>
      </c>
      <c r="J1470" s="48">
        <v>0</v>
      </c>
      <c r="K1470" s="48">
        <v>0</v>
      </c>
      <c r="L1470" s="2"/>
    </row>
    <row r="1471" spans="1:12" ht="31.5">
      <c r="A1471" s="131"/>
      <c r="B1471" s="114"/>
      <c r="C1471" s="75" t="s">
        <v>202</v>
      </c>
      <c r="D1471" s="48">
        <v>0</v>
      </c>
      <c r="E1471" s="48">
        <v>0</v>
      </c>
      <c r="F1471" s="48">
        <v>0</v>
      </c>
      <c r="G1471" s="48">
        <v>0</v>
      </c>
      <c r="H1471" s="48">
        <v>0</v>
      </c>
      <c r="I1471" s="48">
        <v>0</v>
      </c>
      <c r="J1471" s="48">
        <v>0</v>
      </c>
      <c r="K1471" s="48">
        <v>0</v>
      </c>
      <c r="L1471" s="2"/>
    </row>
    <row r="1472" spans="1:12">
      <c r="A1472" s="131"/>
      <c r="B1472" s="114"/>
      <c r="C1472" s="75" t="s">
        <v>219</v>
      </c>
      <c r="D1472" s="48">
        <v>0</v>
      </c>
      <c r="E1472" s="48" t="s">
        <v>265</v>
      </c>
      <c r="F1472" s="48" t="s">
        <v>265</v>
      </c>
      <c r="G1472" s="48" t="s">
        <v>265</v>
      </c>
      <c r="H1472" s="48">
        <v>0</v>
      </c>
      <c r="I1472" s="48">
        <v>0</v>
      </c>
      <c r="J1472" s="48" t="s">
        <v>265</v>
      </c>
      <c r="K1472" s="48" t="s">
        <v>265</v>
      </c>
      <c r="L1472" s="2"/>
    </row>
    <row r="1473" spans="1:12" ht="31.5">
      <c r="A1473" s="131"/>
      <c r="B1473" s="114"/>
      <c r="C1473" s="75" t="s">
        <v>220</v>
      </c>
      <c r="D1473" s="48">
        <v>0</v>
      </c>
      <c r="E1473" s="48" t="s">
        <v>265</v>
      </c>
      <c r="F1473" s="48" t="s">
        <v>265</v>
      </c>
      <c r="G1473" s="48" t="s">
        <v>265</v>
      </c>
      <c r="H1473" s="48">
        <v>0</v>
      </c>
      <c r="I1473" s="48">
        <v>0</v>
      </c>
      <c r="J1473" s="48" t="s">
        <v>265</v>
      </c>
      <c r="K1473" s="48" t="s">
        <v>265</v>
      </c>
      <c r="L1473" s="2"/>
    </row>
    <row r="1474" spans="1:12" hidden="1">
      <c r="A1474" s="131" t="s">
        <v>133</v>
      </c>
      <c r="B1474" s="114" t="s">
        <v>195</v>
      </c>
      <c r="C1474" s="38" t="s">
        <v>3</v>
      </c>
      <c r="D1474" s="48">
        <f>D1475+D1477+D1479+D1480</f>
        <v>0</v>
      </c>
      <c r="E1474" s="48">
        <f>E1475+E1477</f>
        <v>0</v>
      </c>
      <c r="F1474" s="48">
        <f>F1475+F1477</f>
        <v>0</v>
      </c>
      <c r="G1474" s="48">
        <f>G1475+G1477</f>
        <v>0</v>
      </c>
      <c r="H1474" s="48">
        <f>H1475+H1477+H1479+H1480</f>
        <v>0</v>
      </c>
      <c r="I1474" s="48" t="e">
        <f t="shared" si="227"/>
        <v>#DIV/0!</v>
      </c>
      <c r="J1474" s="48" t="s">
        <v>265</v>
      </c>
      <c r="K1474" s="48" t="s">
        <v>265</v>
      </c>
      <c r="L1474" s="2"/>
    </row>
    <row r="1475" spans="1:12" hidden="1">
      <c r="A1475" s="131"/>
      <c r="B1475" s="114"/>
      <c r="C1475" s="75" t="s">
        <v>4</v>
      </c>
      <c r="D1475" s="48">
        <v>0</v>
      </c>
      <c r="E1475" s="48">
        <v>0</v>
      </c>
      <c r="F1475" s="48">
        <v>0</v>
      </c>
      <c r="G1475" s="48">
        <v>0</v>
      </c>
      <c r="H1475" s="48">
        <v>0</v>
      </c>
      <c r="I1475" s="48" t="e">
        <f t="shared" si="227"/>
        <v>#DIV/0!</v>
      </c>
      <c r="J1475" s="48" t="s">
        <v>265</v>
      </c>
      <c r="K1475" s="48" t="s">
        <v>265</v>
      </c>
      <c r="L1475" s="2"/>
    </row>
    <row r="1476" spans="1:12" ht="31.5" hidden="1">
      <c r="A1476" s="131"/>
      <c r="B1476" s="114"/>
      <c r="C1476" s="75" t="s">
        <v>201</v>
      </c>
      <c r="D1476" s="48">
        <v>0</v>
      </c>
      <c r="E1476" s="48">
        <v>0</v>
      </c>
      <c r="F1476" s="48">
        <v>0</v>
      </c>
      <c r="G1476" s="48">
        <v>0</v>
      </c>
      <c r="H1476" s="48">
        <v>0</v>
      </c>
      <c r="I1476" s="48" t="e">
        <f t="shared" si="227"/>
        <v>#DIV/0!</v>
      </c>
      <c r="J1476" s="48" t="s">
        <v>265</v>
      </c>
      <c r="K1476" s="48" t="s">
        <v>265</v>
      </c>
      <c r="L1476" s="2"/>
    </row>
    <row r="1477" spans="1:12" hidden="1">
      <c r="A1477" s="131"/>
      <c r="B1477" s="114"/>
      <c r="C1477" s="75" t="s">
        <v>218</v>
      </c>
      <c r="D1477" s="48">
        <v>0</v>
      </c>
      <c r="E1477" s="48">
        <v>0</v>
      </c>
      <c r="F1477" s="48">
        <v>0</v>
      </c>
      <c r="G1477" s="48">
        <v>0</v>
      </c>
      <c r="H1477" s="48">
        <v>0</v>
      </c>
      <c r="I1477" s="48" t="e">
        <f t="shared" si="227"/>
        <v>#DIV/0!</v>
      </c>
      <c r="J1477" s="48" t="s">
        <v>265</v>
      </c>
      <c r="K1477" s="48" t="s">
        <v>265</v>
      </c>
      <c r="L1477" s="2"/>
    </row>
    <row r="1478" spans="1:12" ht="31.5" hidden="1">
      <c r="A1478" s="131"/>
      <c r="B1478" s="114"/>
      <c r="C1478" s="75" t="s">
        <v>202</v>
      </c>
      <c r="D1478" s="48">
        <v>0</v>
      </c>
      <c r="E1478" s="48">
        <v>0</v>
      </c>
      <c r="F1478" s="48">
        <v>0</v>
      </c>
      <c r="G1478" s="48">
        <v>0</v>
      </c>
      <c r="H1478" s="48">
        <v>0</v>
      </c>
      <c r="I1478" s="48" t="e">
        <f t="shared" si="227"/>
        <v>#DIV/0!</v>
      </c>
      <c r="J1478" s="48" t="s">
        <v>265</v>
      </c>
      <c r="K1478" s="48" t="s">
        <v>265</v>
      </c>
      <c r="L1478" s="2"/>
    </row>
    <row r="1479" spans="1:12" hidden="1">
      <c r="A1479" s="131"/>
      <c r="B1479" s="114"/>
      <c r="C1479" s="75" t="s">
        <v>219</v>
      </c>
      <c r="D1479" s="48">
        <v>0</v>
      </c>
      <c r="E1479" s="48" t="s">
        <v>265</v>
      </c>
      <c r="F1479" s="48" t="s">
        <v>265</v>
      </c>
      <c r="G1479" s="48" t="s">
        <v>265</v>
      </c>
      <c r="H1479" s="48">
        <v>0</v>
      </c>
      <c r="I1479" s="48" t="e">
        <f t="shared" si="227"/>
        <v>#DIV/0!</v>
      </c>
      <c r="J1479" s="48" t="s">
        <v>265</v>
      </c>
      <c r="K1479" s="48" t="s">
        <v>265</v>
      </c>
      <c r="L1479" s="2"/>
    </row>
    <row r="1480" spans="1:12" ht="31.5" hidden="1">
      <c r="A1480" s="131"/>
      <c r="B1480" s="114"/>
      <c r="C1480" s="75" t="s">
        <v>220</v>
      </c>
      <c r="D1480" s="48">
        <v>0</v>
      </c>
      <c r="E1480" s="48" t="s">
        <v>265</v>
      </c>
      <c r="F1480" s="48" t="s">
        <v>265</v>
      </c>
      <c r="G1480" s="48" t="s">
        <v>265</v>
      </c>
      <c r="H1480" s="48">
        <v>0</v>
      </c>
      <c r="I1480" s="48" t="e">
        <f t="shared" si="227"/>
        <v>#DIV/0!</v>
      </c>
      <c r="J1480" s="48" t="s">
        <v>265</v>
      </c>
      <c r="K1480" s="48" t="s">
        <v>265</v>
      </c>
      <c r="L1480" s="2"/>
    </row>
    <row r="1481" spans="1:12" hidden="1">
      <c r="A1481" s="131" t="s">
        <v>134</v>
      </c>
      <c r="B1481" s="114" t="s">
        <v>195</v>
      </c>
      <c r="C1481" s="38" t="s">
        <v>3</v>
      </c>
      <c r="D1481" s="48">
        <f>D1482+D1484+D1486+D1487</f>
        <v>0</v>
      </c>
      <c r="E1481" s="48" t="s">
        <v>265</v>
      </c>
      <c r="F1481" s="48" t="s">
        <v>265</v>
      </c>
      <c r="G1481" s="48" t="s">
        <v>265</v>
      </c>
      <c r="H1481" s="48">
        <f>H1482+H1484+H1486+H1487</f>
        <v>0</v>
      </c>
      <c r="I1481" s="48">
        <v>0</v>
      </c>
      <c r="J1481" s="48" t="s">
        <v>265</v>
      </c>
      <c r="K1481" s="48" t="s">
        <v>265</v>
      </c>
      <c r="L1481" s="2"/>
    </row>
    <row r="1482" spans="1:12" hidden="1">
      <c r="A1482" s="131"/>
      <c r="B1482" s="114"/>
      <c r="C1482" s="75" t="s">
        <v>4</v>
      </c>
      <c r="D1482" s="48">
        <v>0</v>
      </c>
      <c r="E1482" s="48">
        <v>0</v>
      </c>
      <c r="F1482" s="48">
        <v>0</v>
      </c>
      <c r="G1482" s="48">
        <v>0</v>
      </c>
      <c r="H1482" s="48">
        <v>0</v>
      </c>
      <c r="I1482" s="48">
        <v>0</v>
      </c>
      <c r="J1482" s="48">
        <v>0</v>
      </c>
      <c r="K1482" s="48">
        <v>0</v>
      </c>
      <c r="L1482" s="2"/>
    </row>
    <row r="1483" spans="1:12" ht="31.5" hidden="1">
      <c r="A1483" s="131"/>
      <c r="B1483" s="114"/>
      <c r="C1483" s="75" t="s">
        <v>201</v>
      </c>
      <c r="D1483" s="48">
        <v>0</v>
      </c>
      <c r="E1483" s="48">
        <v>0</v>
      </c>
      <c r="F1483" s="48">
        <v>0</v>
      </c>
      <c r="G1483" s="48">
        <v>0</v>
      </c>
      <c r="H1483" s="48">
        <v>0</v>
      </c>
      <c r="I1483" s="48">
        <v>0</v>
      </c>
      <c r="J1483" s="48">
        <v>0</v>
      </c>
      <c r="K1483" s="48">
        <v>0</v>
      </c>
      <c r="L1483" s="2"/>
    </row>
    <row r="1484" spans="1:12" hidden="1">
      <c r="A1484" s="131"/>
      <c r="B1484" s="114"/>
      <c r="C1484" s="75" t="s">
        <v>9</v>
      </c>
      <c r="D1484" s="48">
        <v>0</v>
      </c>
      <c r="E1484" s="48">
        <v>0</v>
      </c>
      <c r="F1484" s="48">
        <v>0</v>
      </c>
      <c r="G1484" s="48">
        <v>0</v>
      </c>
      <c r="H1484" s="48">
        <v>0</v>
      </c>
      <c r="I1484" s="48">
        <v>0</v>
      </c>
      <c r="J1484" s="48">
        <v>0</v>
      </c>
      <c r="K1484" s="48">
        <v>0</v>
      </c>
      <c r="L1484" s="2"/>
    </row>
    <row r="1485" spans="1:12" ht="31.5" hidden="1">
      <c r="A1485" s="131"/>
      <c r="B1485" s="114"/>
      <c r="C1485" s="75" t="s">
        <v>202</v>
      </c>
      <c r="D1485" s="48">
        <v>0</v>
      </c>
      <c r="E1485" s="48">
        <v>0</v>
      </c>
      <c r="F1485" s="48">
        <v>0</v>
      </c>
      <c r="G1485" s="48">
        <v>0</v>
      </c>
      <c r="H1485" s="48">
        <v>0</v>
      </c>
      <c r="I1485" s="48">
        <v>0</v>
      </c>
      <c r="J1485" s="48">
        <v>0</v>
      </c>
      <c r="K1485" s="48">
        <v>0</v>
      </c>
      <c r="L1485" s="2"/>
    </row>
    <row r="1486" spans="1:12" hidden="1">
      <c r="A1486" s="131"/>
      <c r="B1486" s="114"/>
      <c r="C1486" s="75" t="s">
        <v>219</v>
      </c>
      <c r="D1486" s="48">
        <v>0</v>
      </c>
      <c r="E1486" s="48" t="s">
        <v>265</v>
      </c>
      <c r="F1486" s="48" t="s">
        <v>265</v>
      </c>
      <c r="G1486" s="48" t="s">
        <v>265</v>
      </c>
      <c r="H1486" s="48">
        <v>0</v>
      </c>
      <c r="I1486" s="48">
        <v>0</v>
      </c>
      <c r="J1486" s="48" t="s">
        <v>265</v>
      </c>
      <c r="K1486" s="48" t="s">
        <v>265</v>
      </c>
      <c r="L1486" s="2"/>
    </row>
    <row r="1487" spans="1:12" ht="31.5" hidden="1">
      <c r="A1487" s="131"/>
      <c r="B1487" s="114"/>
      <c r="C1487" s="75" t="s">
        <v>220</v>
      </c>
      <c r="D1487" s="48">
        <v>0</v>
      </c>
      <c r="E1487" s="48" t="s">
        <v>265</v>
      </c>
      <c r="F1487" s="48" t="s">
        <v>265</v>
      </c>
      <c r="G1487" s="48" t="s">
        <v>265</v>
      </c>
      <c r="H1487" s="48">
        <v>0</v>
      </c>
      <c r="I1487" s="48">
        <v>0</v>
      </c>
      <c r="J1487" s="48" t="s">
        <v>265</v>
      </c>
      <c r="K1487" s="48" t="s">
        <v>265</v>
      </c>
      <c r="L1487" s="2"/>
    </row>
    <row r="1488" spans="1:12" hidden="1">
      <c r="A1488" s="131" t="s">
        <v>135</v>
      </c>
      <c r="B1488" s="114" t="s">
        <v>195</v>
      </c>
      <c r="C1488" s="38" t="s">
        <v>3</v>
      </c>
      <c r="D1488" s="48">
        <f>D1489+D1491+D1493+D1494</f>
        <v>0</v>
      </c>
      <c r="E1488" s="48" t="s">
        <v>265</v>
      </c>
      <c r="F1488" s="48" t="s">
        <v>265</v>
      </c>
      <c r="G1488" s="48" t="s">
        <v>265</v>
      </c>
      <c r="H1488" s="48">
        <f>H1489+H1491+H1493+H1494</f>
        <v>0</v>
      </c>
      <c r="I1488" s="48">
        <v>0</v>
      </c>
      <c r="J1488" s="48" t="s">
        <v>265</v>
      </c>
      <c r="K1488" s="48" t="s">
        <v>265</v>
      </c>
      <c r="L1488" s="2"/>
    </row>
    <row r="1489" spans="1:12" hidden="1">
      <c r="A1489" s="131"/>
      <c r="B1489" s="114"/>
      <c r="C1489" s="75" t="s">
        <v>4</v>
      </c>
      <c r="D1489" s="48">
        <v>0</v>
      </c>
      <c r="E1489" s="48">
        <v>0</v>
      </c>
      <c r="F1489" s="48">
        <v>0</v>
      </c>
      <c r="G1489" s="48">
        <v>0</v>
      </c>
      <c r="H1489" s="48">
        <v>0</v>
      </c>
      <c r="I1489" s="48">
        <v>0</v>
      </c>
      <c r="J1489" s="48">
        <v>0</v>
      </c>
      <c r="K1489" s="48">
        <v>0</v>
      </c>
      <c r="L1489" s="2"/>
    </row>
    <row r="1490" spans="1:12" ht="31.5" hidden="1">
      <c r="A1490" s="131"/>
      <c r="B1490" s="114"/>
      <c r="C1490" s="75" t="s">
        <v>201</v>
      </c>
      <c r="D1490" s="48">
        <v>0</v>
      </c>
      <c r="E1490" s="48">
        <v>0</v>
      </c>
      <c r="F1490" s="48">
        <v>0</v>
      </c>
      <c r="G1490" s="48">
        <v>0</v>
      </c>
      <c r="H1490" s="48">
        <v>0</v>
      </c>
      <c r="I1490" s="48">
        <v>0</v>
      </c>
      <c r="J1490" s="48">
        <v>0</v>
      </c>
      <c r="K1490" s="48">
        <v>0</v>
      </c>
      <c r="L1490" s="2"/>
    </row>
    <row r="1491" spans="1:12" hidden="1">
      <c r="A1491" s="131"/>
      <c r="B1491" s="114"/>
      <c r="C1491" s="75" t="s">
        <v>218</v>
      </c>
      <c r="D1491" s="48">
        <v>0</v>
      </c>
      <c r="E1491" s="48">
        <v>0</v>
      </c>
      <c r="F1491" s="48">
        <v>0</v>
      </c>
      <c r="G1491" s="48">
        <v>0</v>
      </c>
      <c r="H1491" s="48">
        <v>0</v>
      </c>
      <c r="I1491" s="48">
        <v>0</v>
      </c>
      <c r="J1491" s="48">
        <v>0</v>
      </c>
      <c r="K1491" s="48">
        <v>0</v>
      </c>
      <c r="L1491" s="2"/>
    </row>
    <row r="1492" spans="1:12" ht="31.5" hidden="1">
      <c r="A1492" s="131"/>
      <c r="B1492" s="114"/>
      <c r="C1492" s="75" t="s">
        <v>202</v>
      </c>
      <c r="D1492" s="48">
        <v>0</v>
      </c>
      <c r="E1492" s="48">
        <v>0</v>
      </c>
      <c r="F1492" s="48">
        <v>0</v>
      </c>
      <c r="G1492" s="48">
        <v>0</v>
      </c>
      <c r="H1492" s="48">
        <v>0</v>
      </c>
      <c r="I1492" s="48">
        <v>0</v>
      </c>
      <c r="J1492" s="48">
        <v>0</v>
      </c>
      <c r="K1492" s="48">
        <v>0</v>
      </c>
      <c r="L1492" s="2"/>
    </row>
    <row r="1493" spans="1:12" hidden="1">
      <c r="A1493" s="131"/>
      <c r="B1493" s="114"/>
      <c r="C1493" s="75" t="s">
        <v>219</v>
      </c>
      <c r="D1493" s="48">
        <v>0</v>
      </c>
      <c r="E1493" s="48" t="s">
        <v>265</v>
      </c>
      <c r="F1493" s="48" t="s">
        <v>265</v>
      </c>
      <c r="G1493" s="48" t="s">
        <v>265</v>
      </c>
      <c r="H1493" s="48">
        <v>0</v>
      </c>
      <c r="I1493" s="48">
        <v>0</v>
      </c>
      <c r="J1493" s="48" t="s">
        <v>265</v>
      </c>
      <c r="K1493" s="48" t="s">
        <v>265</v>
      </c>
      <c r="L1493" s="2"/>
    </row>
    <row r="1494" spans="1:12" ht="31.5" hidden="1">
      <c r="A1494" s="131"/>
      <c r="B1494" s="114"/>
      <c r="C1494" s="75" t="s">
        <v>220</v>
      </c>
      <c r="D1494" s="48">
        <v>0</v>
      </c>
      <c r="E1494" s="48" t="s">
        <v>265</v>
      </c>
      <c r="F1494" s="48" t="s">
        <v>265</v>
      </c>
      <c r="G1494" s="48" t="s">
        <v>265</v>
      </c>
      <c r="H1494" s="48">
        <v>0</v>
      </c>
      <c r="I1494" s="48">
        <v>0</v>
      </c>
      <c r="J1494" s="48" t="s">
        <v>265</v>
      </c>
      <c r="K1494" s="48" t="s">
        <v>265</v>
      </c>
      <c r="L1494" s="2"/>
    </row>
    <row r="1495" spans="1:12" hidden="1">
      <c r="A1495" s="131" t="s">
        <v>136</v>
      </c>
      <c r="B1495" s="114" t="s">
        <v>195</v>
      </c>
      <c r="C1495" s="38" t="s">
        <v>3</v>
      </c>
      <c r="D1495" s="48">
        <f>D1496+D1498+D1500+D1501</f>
        <v>0</v>
      </c>
      <c r="E1495" s="48" t="s">
        <v>265</v>
      </c>
      <c r="F1495" s="48" t="s">
        <v>265</v>
      </c>
      <c r="G1495" s="48" t="s">
        <v>265</v>
      </c>
      <c r="H1495" s="48">
        <f>H1496+H1498+H1500+H1501</f>
        <v>0</v>
      </c>
      <c r="I1495" s="48">
        <v>0</v>
      </c>
      <c r="J1495" s="48" t="s">
        <v>265</v>
      </c>
      <c r="K1495" s="48" t="s">
        <v>265</v>
      </c>
      <c r="L1495" s="2"/>
    </row>
    <row r="1496" spans="1:12" hidden="1">
      <c r="A1496" s="131"/>
      <c r="B1496" s="114"/>
      <c r="C1496" s="75" t="s">
        <v>4</v>
      </c>
      <c r="D1496" s="48">
        <v>0</v>
      </c>
      <c r="E1496" s="48">
        <v>0</v>
      </c>
      <c r="F1496" s="48">
        <v>0</v>
      </c>
      <c r="G1496" s="48">
        <v>0</v>
      </c>
      <c r="H1496" s="48">
        <v>0</v>
      </c>
      <c r="I1496" s="48">
        <v>0</v>
      </c>
      <c r="J1496" s="48">
        <v>0</v>
      </c>
      <c r="K1496" s="48">
        <v>0</v>
      </c>
      <c r="L1496" s="2"/>
    </row>
    <row r="1497" spans="1:12" ht="31.5" hidden="1">
      <c r="A1497" s="131"/>
      <c r="B1497" s="114"/>
      <c r="C1497" s="75" t="s">
        <v>201</v>
      </c>
      <c r="D1497" s="48">
        <v>0</v>
      </c>
      <c r="E1497" s="48">
        <v>0</v>
      </c>
      <c r="F1497" s="48">
        <v>0</v>
      </c>
      <c r="G1497" s="48">
        <v>0</v>
      </c>
      <c r="H1497" s="48">
        <v>0</v>
      </c>
      <c r="I1497" s="48">
        <v>0</v>
      </c>
      <c r="J1497" s="48">
        <v>0</v>
      </c>
      <c r="K1497" s="48">
        <v>0</v>
      </c>
      <c r="L1497" s="2"/>
    </row>
    <row r="1498" spans="1:12" hidden="1">
      <c r="A1498" s="131"/>
      <c r="B1498" s="114"/>
      <c r="C1498" s="75" t="s">
        <v>9</v>
      </c>
      <c r="D1498" s="48">
        <v>0</v>
      </c>
      <c r="E1498" s="48">
        <v>0</v>
      </c>
      <c r="F1498" s="48">
        <v>0</v>
      </c>
      <c r="G1498" s="48">
        <v>0</v>
      </c>
      <c r="H1498" s="48">
        <v>0</v>
      </c>
      <c r="I1498" s="48">
        <v>0</v>
      </c>
      <c r="J1498" s="48">
        <v>0</v>
      </c>
      <c r="K1498" s="48">
        <v>0</v>
      </c>
      <c r="L1498" s="2"/>
    </row>
    <row r="1499" spans="1:12" ht="31.5" hidden="1">
      <c r="A1499" s="131"/>
      <c r="B1499" s="114"/>
      <c r="C1499" s="75" t="s">
        <v>202</v>
      </c>
      <c r="D1499" s="48">
        <v>0</v>
      </c>
      <c r="E1499" s="48">
        <v>0</v>
      </c>
      <c r="F1499" s="48">
        <v>0</v>
      </c>
      <c r="G1499" s="48">
        <v>0</v>
      </c>
      <c r="H1499" s="48">
        <v>0</v>
      </c>
      <c r="I1499" s="48">
        <v>0</v>
      </c>
      <c r="J1499" s="48">
        <v>0</v>
      </c>
      <c r="K1499" s="48">
        <v>0</v>
      </c>
      <c r="L1499" s="2"/>
    </row>
    <row r="1500" spans="1:12" hidden="1">
      <c r="A1500" s="131"/>
      <c r="B1500" s="114"/>
      <c r="C1500" s="75" t="s">
        <v>219</v>
      </c>
      <c r="D1500" s="48">
        <v>0</v>
      </c>
      <c r="E1500" s="48" t="s">
        <v>265</v>
      </c>
      <c r="F1500" s="48" t="s">
        <v>265</v>
      </c>
      <c r="G1500" s="48" t="s">
        <v>265</v>
      </c>
      <c r="H1500" s="48">
        <v>0</v>
      </c>
      <c r="I1500" s="48">
        <v>0</v>
      </c>
      <c r="J1500" s="48" t="s">
        <v>265</v>
      </c>
      <c r="K1500" s="48" t="s">
        <v>265</v>
      </c>
      <c r="L1500" s="2"/>
    </row>
    <row r="1501" spans="1:12" ht="31.5" hidden="1">
      <c r="A1501" s="131"/>
      <c r="B1501" s="114"/>
      <c r="C1501" s="75" t="s">
        <v>220</v>
      </c>
      <c r="D1501" s="48">
        <v>0</v>
      </c>
      <c r="E1501" s="48" t="s">
        <v>265</v>
      </c>
      <c r="F1501" s="48" t="s">
        <v>265</v>
      </c>
      <c r="G1501" s="48" t="s">
        <v>265</v>
      </c>
      <c r="H1501" s="48">
        <v>0</v>
      </c>
      <c r="I1501" s="48">
        <v>0</v>
      </c>
      <c r="J1501" s="48" t="s">
        <v>265</v>
      </c>
      <c r="K1501" s="48" t="s">
        <v>265</v>
      </c>
      <c r="L1501" s="2"/>
    </row>
    <row r="1502" spans="1:12" hidden="1">
      <c r="A1502" s="131" t="s">
        <v>137</v>
      </c>
      <c r="B1502" s="114" t="s">
        <v>195</v>
      </c>
      <c r="C1502" s="38" t="s">
        <v>3</v>
      </c>
      <c r="D1502" s="48">
        <f>D1503+D1505+D1507+D1508</f>
        <v>0</v>
      </c>
      <c r="E1502" s="48" t="s">
        <v>265</v>
      </c>
      <c r="F1502" s="48" t="s">
        <v>265</v>
      </c>
      <c r="G1502" s="48" t="s">
        <v>265</v>
      </c>
      <c r="H1502" s="48">
        <f>H1503+H1505+H1507+H1508</f>
        <v>0</v>
      </c>
      <c r="I1502" s="48">
        <v>0</v>
      </c>
      <c r="J1502" s="48" t="s">
        <v>265</v>
      </c>
      <c r="K1502" s="48" t="s">
        <v>265</v>
      </c>
      <c r="L1502" s="2"/>
    </row>
    <row r="1503" spans="1:12" hidden="1">
      <c r="A1503" s="131"/>
      <c r="B1503" s="114"/>
      <c r="C1503" s="75" t="s">
        <v>4</v>
      </c>
      <c r="D1503" s="48">
        <v>0</v>
      </c>
      <c r="E1503" s="48">
        <v>0</v>
      </c>
      <c r="F1503" s="48">
        <v>0</v>
      </c>
      <c r="G1503" s="48">
        <v>0</v>
      </c>
      <c r="H1503" s="48">
        <v>0</v>
      </c>
      <c r="I1503" s="48">
        <v>0</v>
      </c>
      <c r="J1503" s="48">
        <v>0</v>
      </c>
      <c r="K1503" s="48">
        <v>0</v>
      </c>
      <c r="L1503" s="2"/>
    </row>
    <row r="1504" spans="1:12" ht="31.5" hidden="1">
      <c r="A1504" s="131"/>
      <c r="B1504" s="114"/>
      <c r="C1504" s="75" t="s">
        <v>201</v>
      </c>
      <c r="D1504" s="48">
        <v>0</v>
      </c>
      <c r="E1504" s="48">
        <v>0</v>
      </c>
      <c r="F1504" s="48">
        <v>0</v>
      </c>
      <c r="G1504" s="48">
        <v>0</v>
      </c>
      <c r="H1504" s="48">
        <v>0</v>
      </c>
      <c r="I1504" s="48">
        <v>0</v>
      </c>
      <c r="J1504" s="48">
        <v>0</v>
      </c>
      <c r="K1504" s="48">
        <v>0</v>
      </c>
      <c r="L1504" s="2"/>
    </row>
    <row r="1505" spans="1:14" hidden="1">
      <c r="A1505" s="131"/>
      <c r="B1505" s="114"/>
      <c r="C1505" s="75" t="s">
        <v>218</v>
      </c>
      <c r="D1505" s="48">
        <v>0</v>
      </c>
      <c r="E1505" s="48">
        <v>0</v>
      </c>
      <c r="F1505" s="48">
        <v>0</v>
      </c>
      <c r="G1505" s="48">
        <v>0</v>
      </c>
      <c r="H1505" s="48">
        <v>0</v>
      </c>
      <c r="I1505" s="48">
        <v>0</v>
      </c>
      <c r="J1505" s="48">
        <v>0</v>
      </c>
      <c r="K1505" s="48">
        <v>0</v>
      </c>
      <c r="L1505" s="2"/>
    </row>
    <row r="1506" spans="1:14" ht="31.5" hidden="1">
      <c r="A1506" s="131"/>
      <c r="B1506" s="114"/>
      <c r="C1506" s="75" t="s">
        <v>202</v>
      </c>
      <c r="D1506" s="48">
        <v>0</v>
      </c>
      <c r="E1506" s="48">
        <v>0</v>
      </c>
      <c r="F1506" s="48">
        <v>0</v>
      </c>
      <c r="G1506" s="48">
        <v>0</v>
      </c>
      <c r="H1506" s="48">
        <v>0</v>
      </c>
      <c r="I1506" s="48">
        <v>0</v>
      </c>
      <c r="J1506" s="48">
        <v>0</v>
      </c>
      <c r="K1506" s="48">
        <v>0</v>
      </c>
      <c r="L1506" s="2"/>
    </row>
    <row r="1507" spans="1:14" hidden="1">
      <c r="A1507" s="131"/>
      <c r="B1507" s="114"/>
      <c r="C1507" s="75" t="s">
        <v>219</v>
      </c>
      <c r="D1507" s="48">
        <v>0</v>
      </c>
      <c r="E1507" s="48" t="s">
        <v>265</v>
      </c>
      <c r="F1507" s="48" t="s">
        <v>265</v>
      </c>
      <c r="G1507" s="48" t="s">
        <v>265</v>
      </c>
      <c r="H1507" s="48">
        <v>0</v>
      </c>
      <c r="I1507" s="48">
        <v>0</v>
      </c>
      <c r="J1507" s="48" t="s">
        <v>265</v>
      </c>
      <c r="K1507" s="48" t="s">
        <v>265</v>
      </c>
      <c r="L1507" s="2"/>
    </row>
    <row r="1508" spans="1:14" ht="31.5" hidden="1">
      <c r="A1508" s="131"/>
      <c r="B1508" s="114"/>
      <c r="C1508" s="75" t="s">
        <v>220</v>
      </c>
      <c r="D1508" s="48">
        <v>0</v>
      </c>
      <c r="E1508" s="48" t="s">
        <v>265</v>
      </c>
      <c r="F1508" s="48" t="s">
        <v>265</v>
      </c>
      <c r="G1508" s="48" t="s">
        <v>265</v>
      </c>
      <c r="H1508" s="48">
        <v>0</v>
      </c>
      <c r="I1508" s="48">
        <v>0</v>
      </c>
      <c r="J1508" s="48" t="s">
        <v>265</v>
      </c>
      <c r="K1508" s="48" t="s">
        <v>265</v>
      </c>
      <c r="L1508" s="2"/>
    </row>
    <row r="1509" spans="1:14">
      <c r="A1509" s="131" t="s">
        <v>317</v>
      </c>
      <c r="B1509" s="114" t="s">
        <v>195</v>
      </c>
      <c r="C1509" s="38" t="s">
        <v>3</v>
      </c>
      <c r="D1509" s="48">
        <f>D1510+D1512+D1514+D1515</f>
        <v>6000</v>
      </c>
      <c r="E1509" s="48" t="s">
        <v>265</v>
      </c>
      <c r="F1509" s="48" t="s">
        <v>265</v>
      </c>
      <c r="G1509" s="48" t="s">
        <v>265</v>
      </c>
      <c r="H1509" s="48">
        <f>H1510+H1512+H1514+H1515</f>
        <v>4702</v>
      </c>
      <c r="I1509" s="48">
        <f t="shared" si="227"/>
        <v>78.36666666666666</v>
      </c>
      <c r="J1509" s="48" t="s">
        <v>265</v>
      </c>
      <c r="K1509" s="48" t="s">
        <v>265</v>
      </c>
      <c r="L1509" s="2"/>
    </row>
    <row r="1510" spans="1:14">
      <c r="A1510" s="131"/>
      <c r="B1510" s="114"/>
      <c r="C1510" s="75" t="s">
        <v>4</v>
      </c>
      <c r="D1510" s="57">
        <f>D1517+D1524+D1531+D1538</f>
        <v>6000</v>
      </c>
      <c r="E1510" s="57">
        <f t="shared" ref="E1510:F1510" si="232">E1517+E1524+E1531+E1538</f>
        <v>6000</v>
      </c>
      <c r="F1510" s="57">
        <f t="shared" si="232"/>
        <v>5400</v>
      </c>
      <c r="G1510" s="57">
        <f>G1517+G1524+G1531+G1538</f>
        <v>4702</v>
      </c>
      <c r="H1510" s="48">
        <f>H1517+H1524+H1531+H1538</f>
        <v>4702</v>
      </c>
      <c r="I1510" s="48">
        <f t="shared" si="227"/>
        <v>78.36666666666666</v>
      </c>
      <c r="J1510" s="48">
        <f t="shared" si="230"/>
        <v>78.36666666666666</v>
      </c>
      <c r="K1510" s="48">
        <f t="shared" si="231"/>
        <v>87.074074074074076</v>
      </c>
      <c r="L1510" s="2"/>
    </row>
    <row r="1511" spans="1:14" ht="31.5">
      <c r="A1511" s="131"/>
      <c r="B1511" s="114"/>
      <c r="C1511" s="75" t="s">
        <v>201</v>
      </c>
      <c r="D1511" s="57">
        <v>0</v>
      </c>
      <c r="E1511" s="57">
        <v>0</v>
      </c>
      <c r="F1511" s="48">
        <v>0</v>
      </c>
      <c r="G1511" s="57">
        <f t="shared" ref="G1511:H1515" si="233">G1518+G1525+G1532+G1539</f>
        <v>0</v>
      </c>
      <c r="H1511" s="48">
        <f t="shared" si="233"/>
        <v>0</v>
      </c>
      <c r="I1511" s="48">
        <v>0</v>
      </c>
      <c r="J1511" s="48">
        <v>0</v>
      </c>
      <c r="K1511" s="48">
        <v>0</v>
      </c>
      <c r="L1511" s="2"/>
    </row>
    <row r="1512" spans="1:14">
      <c r="A1512" s="131"/>
      <c r="B1512" s="114"/>
      <c r="C1512" s="75" t="s">
        <v>218</v>
      </c>
      <c r="D1512" s="57">
        <f>D1519+D1526+D1533+D1540</f>
        <v>0</v>
      </c>
      <c r="E1512" s="57">
        <f>E1519+E1526+E1533+E1540</f>
        <v>0</v>
      </c>
      <c r="F1512" s="48">
        <f>F1519+F1526+F1533+F1540</f>
        <v>0</v>
      </c>
      <c r="G1512" s="57">
        <f t="shared" si="233"/>
        <v>0</v>
      </c>
      <c r="H1512" s="48">
        <f t="shared" si="233"/>
        <v>0</v>
      </c>
      <c r="I1512" s="48">
        <v>0</v>
      </c>
      <c r="J1512" s="48">
        <v>0</v>
      </c>
      <c r="K1512" s="48">
        <v>0</v>
      </c>
      <c r="L1512" s="2"/>
    </row>
    <row r="1513" spans="1:14" ht="31.5">
      <c r="A1513" s="131"/>
      <c r="B1513" s="114"/>
      <c r="C1513" s="75" t="s">
        <v>202</v>
      </c>
      <c r="D1513" s="57">
        <v>0</v>
      </c>
      <c r="E1513" s="57">
        <f>E1520+E1527+E1534+E1541</f>
        <v>0</v>
      </c>
      <c r="F1513" s="48">
        <f>F1520+F1527+F1534+F1541</f>
        <v>0</v>
      </c>
      <c r="G1513" s="57">
        <f t="shared" si="233"/>
        <v>0</v>
      </c>
      <c r="H1513" s="48">
        <f t="shared" si="233"/>
        <v>0</v>
      </c>
      <c r="I1513" s="48">
        <v>0</v>
      </c>
      <c r="J1513" s="48">
        <v>0</v>
      </c>
      <c r="K1513" s="48">
        <v>0</v>
      </c>
      <c r="L1513" s="2"/>
      <c r="N1513" s="17"/>
    </row>
    <row r="1514" spans="1:14">
      <c r="A1514" s="131"/>
      <c r="B1514" s="114"/>
      <c r="C1514" s="75" t="s">
        <v>219</v>
      </c>
      <c r="D1514" s="57">
        <f>D1521+D1528+D1535+D1542</f>
        <v>0</v>
      </c>
      <c r="E1514" s="57" t="s">
        <v>265</v>
      </c>
      <c r="F1514" s="48" t="s">
        <v>265</v>
      </c>
      <c r="G1514" s="57" t="s">
        <v>265</v>
      </c>
      <c r="H1514" s="48">
        <f t="shared" si="233"/>
        <v>0</v>
      </c>
      <c r="I1514" s="48">
        <v>0</v>
      </c>
      <c r="J1514" s="48" t="s">
        <v>265</v>
      </c>
      <c r="K1514" s="48" t="s">
        <v>265</v>
      </c>
      <c r="L1514" s="2"/>
    </row>
    <row r="1515" spans="1:14" ht="31.5">
      <c r="A1515" s="131"/>
      <c r="B1515" s="114"/>
      <c r="C1515" s="75" t="s">
        <v>220</v>
      </c>
      <c r="D1515" s="57">
        <f>D1522+D1529+D1536+D1543</f>
        <v>0</v>
      </c>
      <c r="E1515" s="57" t="s">
        <v>265</v>
      </c>
      <c r="F1515" s="48" t="s">
        <v>265</v>
      </c>
      <c r="G1515" s="57" t="s">
        <v>265</v>
      </c>
      <c r="H1515" s="48">
        <f t="shared" si="233"/>
        <v>0</v>
      </c>
      <c r="I1515" s="48">
        <v>0</v>
      </c>
      <c r="J1515" s="48" t="s">
        <v>265</v>
      </c>
      <c r="K1515" s="48" t="s">
        <v>265</v>
      </c>
      <c r="L1515" s="2"/>
      <c r="N1515" s="17"/>
    </row>
    <row r="1516" spans="1:14" hidden="1">
      <c r="A1516" s="131" t="s">
        <v>138</v>
      </c>
      <c r="B1516" s="114" t="s">
        <v>195</v>
      </c>
      <c r="C1516" s="38" t="s">
        <v>3</v>
      </c>
      <c r="D1516" s="48">
        <f>D1517+D1519+D1521+D1522</f>
        <v>0</v>
      </c>
      <c r="E1516" s="48" t="s">
        <v>265</v>
      </c>
      <c r="F1516" s="48" t="s">
        <v>265</v>
      </c>
      <c r="G1516" s="48" t="s">
        <v>265</v>
      </c>
      <c r="H1516" s="48">
        <f>H1517+H1519+H1521+H1522</f>
        <v>0</v>
      </c>
      <c r="I1516" s="48">
        <v>0</v>
      </c>
      <c r="J1516" s="48" t="s">
        <v>265</v>
      </c>
      <c r="K1516" s="48" t="s">
        <v>265</v>
      </c>
      <c r="L1516" s="2"/>
    </row>
    <row r="1517" spans="1:14" hidden="1">
      <c r="A1517" s="131"/>
      <c r="B1517" s="114"/>
      <c r="C1517" s="75" t="s">
        <v>4</v>
      </c>
      <c r="D1517" s="48">
        <v>0</v>
      </c>
      <c r="E1517" s="48">
        <v>0</v>
      </c>
      <c r="F1517" s="48">
        <v>0</v>
      </c>
      <c r="G1517" s="48">
        <v>0</v>
      </c>
      <c r="H1517" s="48">
        <v>0</v>
      </c>
      <c r="I1517" s="48">
        <v>0</v>
      </c>
      <c r="J1517" s="48">
        <v>0</v>
      </c>
      <c r="K1517" s="48">
        <v>0</v>
      </c>
      <c r="L1517" s="2"/>
    </row>
    <row r="1518" spans="1:14" ht="31.5" hidden="1">
      <c r="A1518" s="131"/>
      <c r="B1518" s="114"/>
      <c r="C1518" s="75" t="s">
        <v>201</v>
      </c>
      <c r="D1518" s="48">
        <v>0</v>
      </c>
      <c r="E1518" s="48">
        <v>0</v>
      </c>
      <c r="F1518" s="48">
        <v>0</v>
      </c>
      <c r="G1518" s="48">
        <v>0</v>
      </c>
      <c r="H1518" s="48">
        <v>0</v>
      </c>
      <c r="I1518" s="48">
        <v>0</v>
      </c>
      <c r="J1518" s="48">
        <v>0</v>
      </c>
      <c r="K1518" s="48">
        <v>0</v>
      </c>
      <c r="L1518" s="2"/>
    </row>
    <row r="1519" spans="1:14" hidden="1">
      <c r="A1519" s="131"/>
      <c r="B1519" s="114"/>
      <c r="C1519" s="75" t="s">
        <v>9</v>
      </c>
      <c r="D1519" s="48">
        <v>0</v>
      </c>
      <c r="E1519" s="48">
        <v>0</v>
      </c>
      <c r="F1519" s="48">
        <v>0</v>
      </c>
      <c r="G1519" s="48">
        <v>0</v>
      </c>
      <c r="H1519" s="48">
        <v>0</v>
      </c>
      <c r="I1519" s="48">
        <v>0</v>
      </c>
      <c r="J1519" s="48">
        <v>0</v>
      </c>
      <c r="K1519" s="48">
        <v>0</v>
      </c>
      <c r="L1519" s="2"/>
    </row>
    <row r="1520" spans="1:14" ht="31.5" hidden="1">
      <c r="A1520" s="131"/>
      <c r="B1520" s="114"/>
      <c r="C1520" s="75" t="s">
        <v>202</v>
      </c>
      <c r="D1520" s="48">
        <v>0</v>
      </c>
      <c r="E1520" s="48">
        <v>0</v>
      </c>
      <c r="F1520" s="48">
        <v>0</v>
      </c>
      <c r="G1520" s="48">
        <v>0</v>
      </c>
      <c r="H1520" s="48">
        <v>0</v>
      </c>
      <c r="I1520" s="48">
        <v>0</v>
      </c>
      <c r="J1520" s="48">
        <v>0</v>
      </c>
      <c r="K1520" s="48">
        <v>0</v>
      </c>
      <c r="L1520" s="2"/>
    </row>
    <row r="1521" spans="1:12" hidden="1">
      <c r="A1521" s="131"/>
      <c r="B1521" s="114"/>
      <c r="C1521" s="75" t="s">
        <v>219</v>
      </c>
      <c r="D1521" s="48">
        <v>0</v>
      </c>
      <c r="E1521" s="48" t="s">
        <v>265</v>
      </c>
      <c r="F1521" s="48" t="s">
        <v>265</v>
      </c>
      <c r="G1521" s="48" t="s">
        <v>265</v>
      </c>
      <c r="H1521" s="48">
        <v>0</v>
      </c>
      <c r="I1521" s="48">
        <v>0</v>
      </c>
      <c r="J1521" s="48" t="s">
        <v>265</v>
      </c>
      <c r="K1521" s="48" t="s">
        <v>265</v>
      </c>
      <c r="L1521" s="2"/>
    </row>
    <row r="1522" spans="1:12" ht="31.5" hidden="1">
      <c r="A1522" s="131"/>
      <c r="B1522" s="114"/>
      <c r="C1522" s="75" t="s">
        <v>220</v>
      </c>
      <c r="D1522" s="48">
        <v>0</v>
      </c>
      <c r="E1522" s="48" t="s">
        <v>265</v>
      </c>
      <c r="F1522" s="48" t="s">
        <v>265</v>
      </c>
      <c r="G1522" s="48" t="s">
        <v>265</v>
      </c>
      <c r="H1522" s="48">
        <v>0</v>
      </c>
      <c r="I1522" s="48">
        <v>0</v>
      </c>
      <c r="J1522" s="48" t="s">
        <v>265</v>
      </c>
      <c r="K1522" s="48" t="s">
        <v>265</v>
      </c>
      <c r="L1522" s="2"/>
    </row>
    <row r="1523" spans="1:12" hidden="1">
      <c r="A1523" s="131" t="s">
        <v>139</v>
      </c>
      <c r="B1523" s="114" t="s">
        <v>195</v>
      </c>
      <c r="C1523" s="38" t="s">
        <v>3</v>
      </c>
      <c r="D1523" s="48">
        <f>D1524+D1526+D1528+D1529</f>
        <v>0</v>
      </c>
      <c r="E1523" s="48" t="s">
        <v>265</v>
      </c>
      <c r="F1523" s="48" t="s">
        <v>265</v>
      </c>
      <c r="G1523" s="48" t="s">
        <v>265</v>
      </c>
      <c r="H1523" s="48">
        <f>H1524+H1526+H1528+H1529</f>
        <v>0</v>
      </c>
      <c r="I1523" s="48">
        <v>0</v>
      </c>
      <c r="J1523" s="48" t="s">
        <v>265</v>
      </c>
      <c r="K1523" s="48" t="s">
        <v>265</v>
      </c>
      <c r="L1523" s="2"/>
    </row>
    <row r="1524" spans="1:12" hidden="1">
      <c r="A1524" s="131"/>
      <c r="B1524" s="114"/>
      <c r="C1524" s="75" t="s">
        <v>4</v>
      </c>
      <c r="D1524" s="48">
        <v>0</v>
      </c>
      <c r="E1524" s="48">
        <v>0</v>
      </c>
      <c r="F1524" s="48">
        <v>0</v>
      </c>
      <c r="G1524" s="48">
        <v>0</v>
      </c>
      <c r="H1524" s="48">
        <v>0</v>
      </c>
      <c r="I1524" s="48">
        <v>0</v>
      </c>
      <c r="J1524" s="48">
        <v>0</v>
      </c>
      <c r="K1524" s="48">
        <v>0</v>
      </c>
      <c r="L1524" s="2"/>
    </row>
    <row r="1525" spans="1:12" ht="31.5" hidden="1">
      <c r="A1525" s="131"/>
      <c r="B1525" s="114"/>
      <c r="C1525" s="75" t="s">
        <v>201</v>
      </c>
      <c r="D1525" s="48">
        <v>0</v>
      </c>
      <c r="E1525" s="48">
        <v>0</v>
      </c>
      <c r="F1525" s="48">
        <v>0</v>
      </c>
      <c r="G1525" s="48">
        <v>0</v>
      </c>
      <c r="H1525" s="48">
        <v>0</v>
      </c>
      <c r="I1525" s="48">
        <v>0</v>
      </c>
      <c r="J1525" s="48">
        <v>0</v>
      </c>
      <c r="K1525" s="48">
        <v>0</v>
      </c>
      <c r="L1525" s="2"/>
    </row>
    <row r="1526" spans="1:12" hidden="1">
      <c r="A1526" s="131"/>
      <c r="B1526" s="114"/>
      <c r="C1526" s="75" t="s">
        <v>9</v>
      </c>
      <c r="D1526" s="48">
        <v>0</v>
      </c>
      <c r="E1526" s="48">
        <v>0</v>
      </c>
      <c r="F1526" s="48">
        <v>0</v>
      </c>
      <c r="G1526" s="48">
        <v>0</v>
      </c>
      <c r="H1526" s="48">
        <v>0</v>
      </c>
      <c r="I1526" s="48">
        <v>0</v>
      </c>
      <c r="J1526" s="48">
        <v>0</v>
      </c>
      <c r="K1526" s="48">
        <v>0</v>
      </c>
      <c r="L1526" s="2"/>
    </row>
    <row r="1527" spans="1:12" ht="31.5" hidden="1">
      <c r="A1527" s="131"/>
      <c r="B1527" s="114"/>
      <c r="C1527" s="75" t="s">
        <v>202</v>
      </c>
      <c r="D1527" s="48">
        <v>0</v>
      </c>
      <c r="E1527" s="48">
        <v>0</v>
      </c>
      <c r="F1527" s="48">
        <v>0</v>
      </c>
      <c r="G1527" s="48">
        <v>0</v>
      </c>
      <c r="H1527" s="48">
        <v>0</v>
      </c>
      <c r="I1527" s="48">
        <v>0</v>
      </c>
      <c r="J1527" s="48">
        <v>0</v>
      </c>
      <c r="K1527" s="48">
        <v>0</v>
      </c>
      <c r="L1527" s="2"/>
    </row>
    <row r="1528" spans="1:12" hidden="1">
      <c r="A1528" s="131"/>
      <c r="B1528" s="114"/>
      <c r="C1528" s="75" t="s">
        <v>219</v>
      </c>
      <c r="D1528" s="48">
        <v>0</v>
      </c>
      <c r="E1528" s="48" t="s">
        <v>265</v>
      </c>
      <c r="F1528" s="48" t="s">
        <v>265</v>
      </c>
      <c r="G1528" s="48" t="s">
        <v>265</v>
      </c>
      <c r="H1528" s="48">
        <v>0</v>
      </c>
      <c r="I1528" s="48">
        <v>0</v>
      </c>
      <c r="J1528" s="48" t="s">
        <v>265</v>
      </c>
      <c r="K1528" s="48" t="s">
        <v>265</v>
      </c>
      <c r="L1528" s="2"/>
    </row>
    <row r="1529" spans="1:12" ht="31.5" hidden="1">
      <c r="A1529" s="131"/>
      <c r="B1529" s="114"/>
      <c r="C1529" s="75" t="s">
        <v>220</v>
      </c>
      <c r="D1529" s="48">
        <v>0</v>
      </c>
      <c r="E1529" s="48" t="s">
        <v>265</v>
      </c>
      <c r="F1529" s="48" t="s">
        <v>265</v>
      </c>
      <c r="G1529" s="48" t="s">
        <v>265</v>
      </c>
      <c r="H1529" s="48">
        <v>0</v>
      </c>
      <c r="I1529" s="48">
        <v>0</v>
      </c>
      <c r="J1529" s="48" t="s">
        <v>265</v>
      </c>
      <c r="K1529" s="48" t="s">
        <v>265</v>
      </c>
      <c r="L1529" s="2"/>
    </row>
    <row r="1530" spans="1:12">
      <c r="A1530" s="131" t="s">
        <v>140</v>
      </c>
      <c r="B1530" s="114" t="s">
        <v>195</v>
      </c>
      <c r="C1530" s="38" t="s">
        <v>3</v>
      </c>
      <c r="D1530" s="48">
        <f>D1531+D1533+D1535+D1536</f>
        <v>1120</v>
      </c>
      <c r="E1530" s="48" t="s">
        <v>265</v>
      </c>
      <c r="F1530" s="48" t="s">
        <v>265</v>
      </c>
      <c r="G1530" s="48" t="s">
        <v>265</v>
      </c>
      <c r="H1530" s="48">
        <f>H1531+H1533+H1535+H1536</f>
        <v>310</v>
      </c>
      <c r="I1530" s="48">
        <f t="shared" ref="I1530:I1580" si="234">H1530/D1530*100</f>
        <v>27.678571428571431</v>
      </c>
      <c r="J1530" s="48" t="s">
        <v>265</v>
      </c>
      <c r="K1530" s="48" t="s">
        <v>265</v>
      </c>
      <c r="L1530" s="2"/>
    </row>
    <row r="1531" spans="1:12">
      <c r="A1531" s="131"/>
      <c r="B1531" s="114"/>
      <c r="C1531" s="75" t="s">
        <v>4</v>
      </c>
      <c r="D1531" s="48">
        <v>1120</v>
      </c>
      <c r="E1531" s="48">
        <v>1120</v>
      </c>
      <c r="F1531" s="48">
        <v>1008</v>
      </c>
      <c r="G1531" s="48">
        <v>310</v>
      </c>
      <c r="H1531" s="48">
        <v>310</v>
      </c>
      <c r="I1531" s="48">
        <f t="shared" si="234"/>
        <v>27.678571428571431</v>
      </c>
      <c r="J1531" s="48">
        <f t="shared" ref="J1531:J1580" si="235">G1531/E1531*100</f>
        <v>27.678571428571431</v>
      </c>
      <c r="K1531" s="48">
        <f t="shared" ref="K1531:K1566" si="236">G1531/F1531*100</f>
        <v>30.753968253968257</v>
      </c>
      <c r="L1531" s="2"/>
    </row>
    <row r="1532" spans="1:12" ht="31.5">
      <c r="A1532" s="131"/>
      <c r="B1532" s="114"/>
      <c r="C1532" s="75" t="s">
        <v>201</v>
      </c>
      <c r="D1532" s="48">
        <v>0</v>
      </c>
      <c r="E1532" s="48">
        <v>0</v>
      </c>
      <c r="F1532" s="48">
        <v>0</v>
      </c>
      <c r="G1532" s="48">
        <v>0</v>
      </c>
      <c r="H1532" s="48">
        <v>0</v>
      </c>
      <c r="I1532" s="48">
        <v>0</v>
      </c>
      <c r="J1532" s="48">
        <v>0</v>
      </c>
      <c r="K1532" s="48">
        <v>0</v>
      </c>
      <c r="L1532" s="2"/>
    </row>
    <row r="1533" spans="1:12">
      <c r="A1533" s="131"/>
      <c r="B1533" s="114"/>
      <c r="C1533" s="75" t="s">
        <v>9</v>
      </c>
      <c r="D1533" s="48">
        <v>0</v>
      </c>
      <c r="E1533" s="48">
        <v>0</v>
      </c>
      <c r="F1533" s="48">
        <v>0</v>
      </c>
      <c r="G1533" s="48">
        <v>0</v>
      </c>
      <c r="H1533" s="48">
        <v>0</v>
      </c>
      <c r="I1533" s="48">
        <v>0</v>
      </c>
      <c r="J1533" s="48">
        <v>0</v>
      </c>
      <c r="K1533" s="48">
        <v>0</v>
      </c>
      <c r="L1533" s="2"/>
    </row>
    <row r="1534" spans="1:12" ht="31.5">
      <c r="A1534" s="131"/>
      <c r="B1534" s="114"/>
      <c r="C1534" s="75" t="s">
        <v>202</v>
      </c>
      <c r="D1534" s="48">
        <v>0</v>
      </c>
      <c r="E1534" s="48">
        <v>0</v>
      </c>
      <c r="F1534" s="48">
        <v>0</v>
      </c>
      <c r="G1534" s="48">
        <v>0</v>
      </c>
      <c r="H1534" s="48">
        <v>0</v>
      </c>
      <c r="I1534" s="48">
        <v>0</v>
      </c>
      <c r="J1534" s="48">
        <v>0</v>
      </c>
      <c r="K1534" s="48">
        <v>0</v>
      </c>
      <c r="L1534" s="2"/>
    </row>
    <row r="1535" spans="1:12">
      <c r="A1535" s="131"/>
      <c r="B1535" s="114"/>
      <c r="C1535" s="75" t="s">
        <v>219</v>
      </c>
      <c r="D1535" s="48">
        <v>0</v>
      </c>
      <c r="E1535" s="48" t="s">
        <v>265</v>
      </c>
      <c r="F1535" s="48" t="s">
        <v>265</v>
      </c>
      <c r="G1535" s="48" t="s">
        <v>265</v>
      </c>
      <c r="H1535" s="48">
        <v>0</v>
      </c>
      <c r="I1535" s="48">
        <v>0</v>
      </c>
      <c r="J1535" s="48" t="s">
        <v>265</v>
      </c>
      <c r="K1535" s="48" t="s">
        <v>265</v>
      </c>
      <c r="L1535" s="2"/>
    </row>
    <row r="1536" spans="1:12" ht="31.5">
      <c r="A1536" s="131"/>
      <c r="B1536" s="114"/>
      <c r="C1536" s="75" t="s">
        <v>220</v>
      </c>
      <c r="D1536" s="48">
        <v>0</v>
      </c>
      <c r="E1536" s="48" t="s">
        <v>265</v>
      </c>
      <c r="F1536" s="48" t="s">
        <v>265</v>
      </c>
      <c r="G1536" s="48" t="s">
        <v>265</v>
      </c>
      <c r="H1536" s="48">
        <v>0</v>
      </c>
      <c r="I1536" s="48">
        <v>0</v>
      </c>
      <c r="J1536" s="48" t="s">
        <v>265</v>
      </c>
      <c r="K1536" s="48" t="s">
        <v>265</v>
      </c>
      <c r="L1536" s="2"/>
    </row>
    <row r="1537" spans="1:12">
      <c r="A1537" s="131" t="s">
        <v>141</v>
      </c>
      <c r="B1537" s="114" t="s">
        <v>195</v>
      </c>
      <c r="C1537" s="38" t="s">
        <v>3</v>
      </c>
      <c r="D1537" s="48">
        <f>D1538+D1540+D1542+D1543</f>
        <v>4880</v>
      </c>
      <c r="E1537" s="48" t="s">
        <v>265</v>
      </c>
      <c r="F1537" s="48" t="s">
        <v>265</v>
      </c>
      <c r="G1537" s="48" t="s">
        <v>265</v>
      </c>
      <c r="H1537" s="48">
        <f>H1538+H1540+H1542+H1543</f>
        <v>4392</v>
      </c>
      <c r="I1537" s="48">
        <f t="shared" si="234"/>
        <v>90</v>
      </c>
      <c r="J1537" s="48" t="s">
        <v>265</v>
      </c>
      <c r="K1537" s="48" t="s">
        <v>265</v>
      </c>
      <c r="L1537" s="2"/>
    </row>
    <row r="1538" spans="1:12">
      <c r="A1538" s="131"/>
      <c r="B1538" s="114"/>
      <c r="C1538" s="75" t="s">
        <v>4</v>
      </c>
      <c r="D1538" s="48">
        <v>4880</v>
      </c>
      <c r="E1538" s="48">
        <v>4880</v>
      </c>
      <c r="F1538" s="48">
        <v>4392</v>
      </c>
      <c r="G1538" s="48">
        <v>4392</v>
      </c>
      <c r="H1538" s="48">
        <v>4392</v>
      </c>
      <c r="I1538" s="48">
        <f t="shared" si="234"/>
        <v>90</v>
      </c>
      <c r="J1538" s="48">
        <f t="shared" si="235"/>
        <v>90</v>
      </c>
      <c r="K1538" s="48">
        <f t="shared" si="236"/>
        <v>100</v>
      </c>
      <c r="L1538" s="2"/>
    </row>
    <row r="1539" spans="1:12" ht="31.5">
      <c r="A1539" s="131"/>
      <c r="B1539" s="114"/>
      <c r="C1539" s="75" t="s">
        <v>201</v>
      </c>
      <c r="D1539" s="48">
        <v>0</v>
      </c>
      <c r="E1539" s="48">
        <v>0</v>
      </c>
      <c r="F1539" s="48">
        <v>0</v>
      </c>
      <c r="G1539" s="48">
        <v>0</v>
      </c>
      <c r="H1539" s="48">
        <v>0</v>
      </c>
      <c r="I1539" s="48">
        <v>0</v>
      </c>
      <c r="J1539" s="48">
        <v>0</v>
      </c>
      <c r="K1539" s="48">
        <v>0</v>
      </c>
      <c r="L1539" s="2"/>
    </row>
    <row r="1540" spans="1:12">
      <c r="A1540" s="131"/>
      <c r="B1540" s="114"/>
      <c r="C1540" s="75" t="s">
        <v>9</v>
      </c>
      <c r="D1540" s="48">
        <v>0</v>
      </c>
      <c r="E1540" s="48">
        <v>0</v>
      </c>
      <c r="F1540" s="48">
        <v>0</v>
      </c>
      <c r="G1540" s="48">
        <v>0</v>
      </c>
      <c r="H1540" s="48">
        <v>0</v>
      </c>
      <c r="I1540" s="48">
        <v>0</v>
      </c>
      <c r="J1540" s="48">
        <v>0</v>
      </c>
      <c r="K1540" s="48">
        <v>0</v>
      </c>
      <c r="L1540" s="2"/>
    </row>
    <row r="1541" spans="1:12" ht="31.5">
      <c r="A1541" s="131"/>
      <c r="B1541" s="114"/>
      <c r="C1541" s="75" t="s">
        <v>202</v>
      </c>
      <c r="D1541" s="48">
        <v>0</v>
      </c>
      <c r="E1541" s="48">
        <v>0</v>
      </c>
      <c r="F1541" s="48">
        <v>0</v>
      </c>
      <c r="G1541" s="48">
        <v>0</v>
      </c>
      <c r="H1541" s="48">
        <v>0</v>
      </c>
      <c r="I1541" s="48">
        <v>0</v>
      </c>
      <c r="J1541" s="48">
        <v>0</v>
      </c>
      <c r="K1541" s="48">
        <v>0</v>
      </c>
      <c r="L1541" s="2"/>
    </row>
    <row r="1542" spans="1:12">
      <c r="A1542" s="131"/>
      <c r="B1542" s="114"/>
      <c r="C1542" s="75" t="s">
        <v>219</v>
      </c>
      <c r="D1542" s="48">
        <v>0</v>
      </c>
      <c r="E1542" s="48" t="s">
        <v>265</v>
      </c>
      <c r="F1542" s="48" t="s">
        <v>265</v>
      </c>
      <c r="G1542" s="48" t="s">
        <v>265</v>
      </c>
      <c r="H1542" s="48">
        <v>0</v>
      </c>
      <c r="I1542" s="48">
        <v>0</v>
      </c>
      <c r="J1542" s="48" t="s">
        <v>265</v>
      </c>
      <c r="K1542" s="48" t="s">
        <v>265</v>
      </c>
      <c r="L1542" s="2"/>
    </row>
    <row r="1543" spans="1:12" ht="31.5">
      <c r="A1543" s="131"/>
      <c r="B1543" s="114"/>
      <c r="C1543" s="75" t="s">
        <v>220</v>
      </c>
      <c r="D1543" s="48">
        <v>0</v>
      </c>
      <c r="E1543" s="48" t="s">
        <v>265</v>
      </c>
      <c r="F1543" s="48" t="s">
        <v>265</v>
      </c>
      <c r="G1543" s="48" t="s">
        <v>265</v>
      </c>
      <c r="H1543" s="48">
        <v>0</v>
      </c>
      <c r="I1543" s="48">
        <v>0</v>
      </c>
      <c r="J1543" s="48" t="s">
        <v>265</v>
      </c>
      <c r="K1543" s="48" t="s">
        <v>265</v>
      </c>
      <c r="L1543" s="2"/>
    </row>
    <row r="1544" spans="1:12" hidden="1">
      <c r="A1544" s="131" t="s">
        <v>30</v>
      </c>
      <c r="B1544" s="114" t="s">
        <v>195</v>
      </c>
      <c r="C1544" s="38" t="s">
        <v>3</v>
      </c>
      <c r="D1544" s="48">
        <f>D1545+D1547+D1549+D1550</f>
        <v>0</v>
      </c>
      <c r="E1544" s="48" t="s">
        <v>265</v>
      </c>
      <c r="F1544" s="48" t="s">
        <v>265</v>
      </c>
      <c r="G1544" s="48" t="s">
        <v>265</v>
      </c>
      <c r="H1544" s="48">
        <f>H1545+H1547+H1549+H1550</f>
        <v>0</v>
      </c>
      <c r="I1544" s="48">
        <v>0</v>
      </c>
      <c r="J1544" s="48" t="s">
        <v>265</v>
      </c>
      <c r="K1544" s="48" t="s">
        <v>265</v>
      </c>
      <c r="L1544" s="2"/>
    </row>
    <row r="1545" spans="1:12" hidden="1">
      <c r="A1545" s="131"/>
      <c r="B1545" s="114"/>
      <c r="C1545" s="75" t="s">
        <v>4</v>
      </c>
      <c r="D1545" s="57">
        <f>D1552</f>
        <v>0</v>
      </c>
      <c r="E1545" s="57">
        <f t="shared" ref="E1545:H1550" si="237">E1552</f>
        <v>0</v>
      </c>
      <c r="F1545" s="48">
        <f t="shared" si="237"/>
        <v>0</v>
      </c>
      <c r="G1545" s="57">
        <f t="shared" si="237"/>
        <v>0</v>
      </c>
      <c r="H1545" s="48">
        <f t="shared" si="237"/>
        <v>0</v>
      </c>
      <c r="I1545" s="48">
        <v>0</v>
      </c>
      <c r="J1545" s="48">
        <v>0</v>
      </c>
      <c r="K1545" s="48">
        <v>0</v>
      </c>
      <c r="L1545" s="2"/>
    </row>
    <row r="1546" spans="1:12" ht="31.5" hidden="1">
      <c r="A1546" s="131"/>
      <c r="B1546" s="114"/>
      <c r="C1546" s="75" t="s">
        <v>201</v>
      </c>
      <c r="D1546" s="57">
        <v>0</v>
      </c>
      <c r="E1546" s="57">
        <f t="shared" ref="E1546:F1550" si="238">E1553</f>
        <v>0</v>
      </c>
      <c r="F1546" s="48">
        <f t="shared" si="238"/>
        <v>0</v>
      </c>
      <c r="G1546" s="57">
        <f t="shared" si="237"/>
        <v>0</v>
      </c>
      <c r="H1546" s="48">
        <f t="shared" si="237"/>
        <v>0</v>
      </c>
      <c r="I1546" s="48">
        <v>0</v>
      </c>
      <c r="J1546" s="48">
        <v>0</v>
      </c>
      <c r="K1546" s="48">
        <v>0</v>
      </c>
      <c r="L1546" s="2"/>
    </row>
    <row r="1547" spans="1:12" hidden="1">
      <c r="A1547" s="131"/>
      <c r="B1547" s="114"/>
      <c r="C1547" s="75" t="s">
        <v>9</v>
      </c>
      <c r="D1547" s="57">
        <f>D1554</f>
        <v>0</v>
      </c>
      <c r="E1547" s="57">
        <f t="shared" si="238"/>
        <v>0</v>
      </c>
      <c r="F1547" s="48">
        <f t="shared" si="238"/>
        <v>0</v>
      </c>
      <c r="G1547" s="57">
        <f t="shared" si="237"/>
        <v>0</v>
      </c>
      <c r="H1547" s="48">
        <f t="shared" si="237"/>
        <v>0</v>
      </c>
      <c r="I1547" s="48">
        <v>0</v>
      </c>
      <c r="J1547" s="48">
        <v>0</v>
      </c>
      <c r="K1547" s="48">
        <v>0</v>
      </c>
      <c r="L1547" s="2"/>
    </row>
    <row r="1548" spans="1:12" ht="31.5" hidden="1">
      <c r="A1548" s="131"/>
      <c r="B1548" s="114"/>
      <c r="C1548" s="75" t="s">
        <v>202</v>
      </c>
      <c r="D1548" s="57">
        <v>0</v>
      </c>
      <c r="E1548" s="57">
        <f t="shared" si="238"/>
        <v>0</v>
      </c>
      <c r="F1548" s="48">
        <f t="shared" si="238"/>
        <v>0</v>
      </c>
      <c r="G1548" s="57">
        <f t="shared" si="237"/>
        <v>0</v>
      </c>
      <c r="H1548" s="48">
        <f t="shared" si="237"/>
        <v>0</v>
      </c>
      <c r="I1548" s="48">
        <v>0</v>
      </c>
      <c r="J1548" s="48">
        <v>0</v>
      </c>
      <c r="K1548" s="48">
        <v>0</v>
      </c>
      <c r="L1548" s="2"/>
    </row>
    <row r="1549" spans="1:12" hidden="1">
      <c r="A1549" s="131"/>
      <c r="B1549" s="114"/>
      <c r="C1549" s="75" t="s">
        <v>219</v>
      </c>
      <c r="D1549" s="57">
        <f>D1556</f>
        <v>0</v>
      </c>
      <c r="E1549" s="57" t="str">
        <f t="shared" si="238"/>
        <v>х</v>
      </c>
      <c r="F1549" s="48" t="str">
        <f t="shared" si="238"/>
        <v>х</v>
      </c>
      <c r="G1549" s="57" t="str">
        <f t="shared" si="237"/>
        <v>х</v>
      </c>
      <c r="H1549" s="48">
        <f t="shared" si="237"/>
        <v>0</v>
      </c>
      <c r="I1549" s="48">
        <v>0</v>
      </c>
      <c r="J1549" s="48" t="s">
        <v>265</v>
      </c>
      <c r="K1549" s="48" t="s">
        <v>265</v>
      </c>
      <c r="L1549" s="2"/>
    </row>
    <row r="1550" spans="1:12" ht="31.5" hidden="1">
      <c r="A1550" s="131"/>
      <c r="B1550" s="114"/>
      <c r="C1550" s="75" t="s">
        <v>220</v>
      </c>
      <c r="D1550" s="57">
        <f>D1557</f>
        <v>0</v>
      </c>
      <c r="E1550" s="57" t="str">
        <f t="shared" si="238"/>
        <v>х</v>
      </c>
      <c r="F1550" s="48" t="str">
        <f t="shared" si="238"/>
        <v>х</v>
      </c>
      <c r="G1550" s="57" t="str">
        <f t="shared" si="237"/>
        <v>х</v>
      </c>
      <c r="H1550" s="48">
        <f t="shared" si="237"/>
        <v>0</v>
      </c>
      <c r="I1550" s="48">
        <v>0</v>
      </c>
      <c r="J1550" s="48" t="s">
        <v>265</v>
      </c>
      <c r="K1550" s="48" t="s">
        <v>265</v>
      </c>
      <c r="L1550" s="2"/>
    </row>
    <row r="1551" spans="1:12" hidden="1">
      <c r="A1551" s="131" t="s">
        <v>142</v>
      </c>
      <c r="B1551" s="114" t="s">
        <v>195</v>
      </c>
      <c r="C1551" s="38" t="s">
        <v>3</v>
      </c>
      <c r="D1551" s="48">
        <f>D1552+D1554+D1556+D1557</f>
        <v>0</v>
      </c>
      <c r="E1551" s="48" t="s">
        <v>265</v>
      </c>
      <c r="F1551" s="48" t="s">
        <v>265</v>
      </c>
      <c r="G1551" s="48" t="s">
        <v>265</v>
      </c>
      <c r="H1551" s="48">
        <f>H1552+H1554+H1556+H1557</f>
        <v>0</v>
      </c>
      <c r="I1551" s="48">
        <v>0</v>
      </c>
      <c r="J1551" s="48" t="s">
        <v>265</v>
      </c>
      <c r="K1551" s="48" t="s">
        <v>265</v>
      </c>
      <c r="L1551" s="2"/>
    </row>
    <row r="1552" spans="1:12" hidden="1">
      <c r="A1552" s="131"/>
      <c r="B1552" s="114"/>
      <c r="C1552" s="75" t="s">
        <v>4</v>
      </c>
      <c r="D1552" s="57">
        <v>0</v>
      </c>
      <c r="E1552" s="57">
        <v>0</v>
      </c>
      <c r="F1552" s="48">
        <v>0</v>
      </c>
      <c r="G1552" s="48">
        <v>0</v>
      </c>
      <c r="H1552" s="48">
        <v>0</v>
      </c>
      <c r="I1552" s="48">
        <v>0</v>
      </c>
      <c r="J1552" s="48">
        <v>0</v>
      </c>
      <c r="K1552" s="48">
        <v>0</v>
      </c>
      <c r="L1552" s="2"/>
    </row>
    <row r="1553" spans="1:12" ht="31.5" hidden="1">
      <c r="A1553" s="131"/>
      <c r="B1553" s="114"/>
      <c r="C1553" s="75" t="s">
        <v>201</v>
      </c>
      <c r="D1553" s="57">
        <v>0</v>
      </c>
      <c r="E1553" s="57">
        <v>0</v>
      </c>
      <c r="F1553" s="48">
        <v>0</v>
      </c>
      <c r="G1553" s="57">
        <v>0</v>
      </c>
      <c r="H1553" s="48">
        <v>0</v>
      </c>
      <c r="I1553" s="48">
        <v>0</v>
      </c>
      <c r="J1553" s="48">
        <v>0</v>
      </c>
      <c r="K1553" s="48">
        <v>0</v>
      </c>
      <c r="L1553" s="2"/>
    </row>
    <row r="1554" spans="1:12" hidden="1">
      <c r="A1554" s="131"/>
      <c r="B1554" s="114"/>
      <c r="C1554" s="75" t="s">
        <v>9</v>
      </c>
      <c r="D1554" s="57">
        <v>0</v>
      </c>
      <c r="E1554" s="57">
        <v>0</v>
      </c>
      <c r="F1554" s="48">
        <v>0</v>
      </c>
      <c r="G1554" s="48">
        <v>0</v>
      </c>
      <c r="H1554" s="48">
        <v>0</v>
      </c>
      <c r="I1554" s="48">
        <v>0</v>
      </c>
      <c r="J1554" s="48">
        <v>0</v>
      </c>
      <c r="K1554" s="48">
        <v>0</v>
      </c>
      <c r="L1554" s="2"/>
    </row>
    <row r="1555" spans="1:12" ht="31.5" hidden="1">
      <c r="A1555" s="131"/>
      <c r="B1555" s="114"/>
      <c r="C1555" s="75" t="s">
        <v>202</v>
      </c>
      <c r="D1555" s="57">
        <v>0</v>
      </c>
      <c r="E1555" s="57">
        <v>0</v>
      </c>
      <c r="F1555" s="48">
        <v>0</v>
      </c>
      <c r="G1555" s="57">
        <v>0</v>
      </c>
      <c r="H1555" s="48">
        <v>0</v>
      </c>
      <c r="I1555" s="48">
        <v>0</v>
      </c>
      <c r="J1555" s="48">
        <v>0</v>
      </c>
      <c r="K1555" s="48">
        <v>0</v>
      </c>
      <c r="L1555" s="2"/>
    </row>
    <row r="1556" spans="1:12" hidden="1">
      <c r="A1556" s="131"/>
      <c r="B1556" s="114"/>
      <c r="C1556" s="75" t="s">
        <v>219</v>
      </c>
      <c r="D1556" s="57">
        <v>0</v>
      </c>
      <c r="E1556" s="57" t="s">
        <v>265</v>
      </c>
      <c r="F1556" s="48" t="s">
        <v>265</v>
      </c>
      <c r="G1556" s="48" t="s">
        <v>265</v>
      </c>
      <c r="H1556" s="48">
        <v>0</v>
      </c>
      <c r="I1556" s="48">
        <v>0</v>
      </c>
      <c r="J1556" s="48" t="s">
        <v>265</v>
      </c>
      <c r="K1556" s="48" t="s">
        <v>265</v>
      </c>
      <c r="L1556" s="2"/>
    </row>
    <row r="1557" spans="1:12" ht="31.5" hidden="1">
      <c r="A1557" s="131"/>
      <c r="B1557" s="114"/>
      <c r="C1557" s="75" t="s">
        <v>220</v>
      </c>
      <c r="D1557" s="57">
        <v>0</v>
      </c>
      <c r="E1557" s="57" t="s">
        <v>265</v>
      </c>
      <c r="F1557" s="48" t="s">
        <v>265</v>
      </c>
      <c r="G1557" s="48" t="s">
        <v>265</v>
      </c>
      <c r="H1557" s="48">
        <v>0</v>
      </c>
      <c r="I1557" s="48">
        <v>0</v>
      </c>
      <c r="J1557" s="48" t="s">
        <v>265</v>
      </c>
      <c r="K1557" s="48" t="s">
        <v>265</v>
      </c>
      <c r="L1557" s="2"/>
    </row>
    <row r="1558" spans="1:12">
      <c r="A1558" s="131" t="s">
        <v>316</v>
      </c>
      <c r="B1558" s="114" t="s">
        <v>195</v>
      </c>
      <c r="C1558" s="38" t="s">
        <v>3</v>
      </c>
      <c r="D1558" s="48">
        <f>D1559+D1561+D1563+D1564</f>
        <v>210401.1</v>
      </c>
      <c r="E1558" s="48" t="s">
        <v>265</v>
      </c>
      <c r="F1558" s="48" t="s">
        <v>265</v>
      </c>
      <c r="G1558" s="48" t="s">
        <v>265</v>
      </c>
      <c r="H1558" s="48">
        <f>H1559+H1561+H1563+H1564</f>
        <v>53019.1</v>
      </c>
      <c r="I1558" s="48">
        <f t="shared" si="234"/>
        <v>25.199060271072725</v>
      </c>
      <c r="J1558" s="48" t="s">
        <v>265</v>
      </c>
      <c r="K1558" s="48" t="s">
        <v>265</v>
      </c>
      <c r="L1558" s="2"/>
    </row>
    <row r="1559" spans="1:12">
      <c r="A1559" s="131"/>
      <c r="B1559" s="114"/>
      <c r="C1559" s="75" t="s">
        <v>4</v>
      </c>
      <c r="D1559" s="57">
        <f>D1566</f>
        <v>210401.1</v>
      </c>
      <c r="E1559" s="57">
        <f t="shared" ref="E1559:F1559" si="239">E1566</f>
        <v>210401.1</v>
      </c>
      <c r="F1559" s="57">
        <f t="shared" si="239"/>
        <v>210401.1</v>
      </c>
      <c r="G1559" s="57">
        <f>G1566</f>
        <v>53019.1</v>
      </c>
      <c r="H1559" s="48">
        <f>H1566</f>
        <v>53019.1</v>
      </c>
      <c r="I1559" s="48">
        <f t="shared" si="234"/>
        <v>25.199060271072725</v>
      </c>
      <c r="J1559" s="48">
        <f t="shared" si="235"/>
        <v>25.199060271072725</v>
      </c>
      <c r="K1559" s="48">
        <f t="shared" si="236"/>
        <v>25.199060271072725</v>
      </c>
      <c r="L1559" s="9"/>
    </row>
    <row r="1560" spans="1:12" ht="31.5">
      <c r="A1560" s="131"/>
      <c r="B1560" s="114"/>
      <c r="C1560" s="75" t="s">
        <v>201</v>
      </c>
      <c r="D1560" s="57">
        <v>0</v>
      </c>
      <c r="E1560" s="57">
        <v>0</v>
      </c>
      <c r="F1560" s="48">
        <v>0</v>
      </c>
      <c r="G1560" s="57">
        <f t="shared" ref="G1560:H1564" si="240">G1567</f>
        <v>0</v>
      </c>
      <c r="H1560" s="48">
        <f t="shared" si="240"/>
        <v>0</v>
      </c>
      <c r="I1560" s="48">
        <v>0</v>
      </c>
      <c r="J1560" s="48">
        <v>0</v>
      </c>
      <c r="K1560" s="48">
        <v>0</v>
      </c>
      <c r="L1560" s="2"/>
    </row>
    <row r="1561" spans="1:12">
      <c r="A1561" s="131"/>
      <c r="B1561" s="114"/>
      <c r="C1561" s="75" t="s">
        <v>218</v>
      </c>
      <c r="D1561" s="57">
        <f>D1568</f>
        <v>0</v>
      </c>
      <c r="E1561" s="57">
        <f>E1568</f>
        <v>0</v>
      </c>
      <c r="F1561" s="48">
        <f>F1568</f>
        <v>0</v>
      </c>
      <c r="G1561" s="57">
        <f t="shared" si="240"/>
        <v>0</v>
      </c>
      <c r="H1561" s="48">
        <f t="shared" si="240"/>
        <v>0</v>
      </c>
      <c r="I1561" s="48">
        <v>0</v>
      </c>
      <c r="J1561" s="48">
        <v>0</v>
      </c>
      <c r="K1561" s="48">
        <v>0</v>
      </c>
      <c r="L1561" s="2"/>
    </row>
    <row r="1562" spans="1:12" ht="31.5">
      <c r="A1562" s="131"/>
      <c r="B1562" s="114"/>
      <c r="C1562" s="75" t="s">
        <v>202</v>
      </c>
      <c r="D1562" s="57">
        <v>0</v>
      </c>
      <c r="E1562" s="57">
        <f>E1569</f>
        <v>0</v>
      </c>
      <c r="F1562" s="48">
        <f>F1569</f>
        <v>0</v>
      </c>
      <c r="G1562" s="57">
        <f t="shared" si="240"/>
        <v>0</v>
      </c>
      <c r="H1562" s="48">
        <f t="shared" si="240"/>
        <v>0</v>
      </c>
      <c r="I1562" s="48">
        <v>0</v>
      </c>
      <c r="J1562" s="48">
        <v>0</v>
      </c>
      <c r="K1562" s="48">
        <v>0</v>
      </c>
      <c r="L1562" s="2"/>
    </row>
    <row r="1563" spans="1:12">
      <c r="A1563" s="131"/>
      <c r="B1563" s="114"/>
      <c r="C1563" s="75" t="s">
        <v>219</v>
      </c>
      <c r="D1563" s="57">
        <f>D1570</f>
        <v>0</v>
      </c>
      <c r="E1563" s="57" t="str">
        <f>E1570</f>
        <v>х</v>
      </c>
      <c r="F1563" s="48" t="s">
        <v>265</v>
      </c>
      <c r="G1563" s="48" t="s">
        <v>265</v>
      </c>
      <c r="H1563" s="48">
        <f t="shared" si="240"/>
        <v>0</v>
      </c>
      <c r="I1563" s="48">
        <v>0</v>
      </c>
      <c r="J1563" s="48" t="s">
        <v>265</v>
      </c>
      <c r="K1563" s="48" t="s">
        <v>265</v>
      </c>
      <c r="L1563" s="2"/>
    </row>
    <row r="1564" spans="1:12" ht="31.5">
      <c r="A1564" s="131"/>
      <c r="B1564" s="114"/>
      <c r="C1564" s="75" t="s">
        <v>220</v>
      </c>
      <c r="D1564" s="57">
        <f>D1571</f>
        <v>0</v>
      </c>
      <c r="E1564" s="57" t="str">
        <f>E1571</f>
        <v>х</v>
      </c>
      <c r="F1564" s="48" t="s">
        <v>265</v>
      </c>
      <c r="G1564" s="48" t="s">
        <v>265</v>
      </c>
      <c r="H1564" s="48">
        <f t="shared" si="240"/>
        <v>0</v>
      </c>
      <c r="I1564" s="48">
        <v>0</v>
      </c>
      <c r="J1564" s="48" t="s">
        <v>265</v>
      </c>
      <c r="K1564" s="48" t="s">
        <v>265</v>
      </c>
      <c r="L1564" s="2"/>
    </row>
    <row r="1565" spans="1:12">
      <c r="A1565" s="131" t="s">
        <v>143</v>
      </c>
      <c r="B1565" s="114" t="s">
        <v>195</v>
      </c>
      <c r="C1565" s="38" t="s">
        <v>3</v>
      </c>
      <c r="D1565" s="48">
        <f>D1566+D1568+D1570+D1571</f>
        <v>210401.1</v>
      </c>
      <c r="E1565" s="48" t="s">
        <v>265</v>
      </c>
      <c r="F1565" s="48" t="s">
        <v>265</v>
      </c>
      <c r="G1565" s="48" t="s">
        <v>265</v>
      </c>
      <c r="H1565" s="48">
        <f>H1566+H1568+H1570+H1571</f>
        <v>53019.1</v>
      </c>
      <c r="I1565" s="48">
        <f t="shared" si="234"/>
        <v>25.199060271072725</v>
      </c>
      <c r="J1565" s="48" t="s">
        <v>265</v>
      </c>
      <c r="K1565" s="48" t="s">
        <v>265</v>
      </c>
      <c r="L1565" s="2"/>
    </row>
    <row r="1566" spans="1:12">
      <c r="A1566" s="131"/>
      <c r="B1566" s="114"/>
      <c r="C1566" s="75" t="s">
        <v>4</v>
      </c>
      <c r="D1566" s="48">
        <v>210401.1</v>
      </c>
      <c r="E1566" s="48">
        <v>210401.1</v>
      </c>
      <c r="F1566" s="48">
        <v>210401.1</v>
      </c>
      <c r="G1566" s="57">
        <v>53019.1</v>
      </c>
      <c r="H1566" s="57">
        <v>53019.1</v>
      </c>
      <c r="I1566" s="48">
        <f t="shared" si="234"/>
        <v>25.199060271072725</v>
      </c>
      <c r="J1566" s="48">
        <f t="shared" si="235"/>
        <v>25.199060271072725</v>
      </c>
      <c r="K1566" s="48">
        <f t="shared" si="236"/>
        <v>25.199060271072725</v>
      </c>
      <c r="L1566" s="2"/>
    </row>
    <row r="1567" spans="1:12" ht="31.5">
      <c r="A1567" s="131"/>
      <c r="B1567" s="114"/>
      <c r="C1567" s="75" t="s">
        <v>201</v>
      </c>
      <c r="D1567" s="48">
        <v>0</v>
      </c>
      <c r="E1567" s="57">
        <v>0</v>
      </c>
      <c r="F1567" s="48">
        <v>0</v>
      </c>
      <c r="G1567" s="57">
        <v>0</v>
      </c>
      <c r="H1567" s="48">
        <v>0</v>
      </c>
      <c r="I1567" s="48">
        <v>0</v>
      </c>
      <c r="J1567" s="48">
        <v>0</v>
      </c>
      <c r="K1567" s="48">
        <v>0</v>
      </c>
      <c r="L1567" s="2"/>
    </row>
    <row r="1568" spans="1:12">
      <c r="A1568" s="131"/>
      <c r="B1568" s="114"/>
      <c r="C1568" s="75" t="s">
        <v>9</v>
      </c>
      <c r="D1568" s="48">
        <v>0</v>
      </c>
      <c r="E1568" s="48">
        <v>0</v>
      </c>
      <c r="F1568" s="48">
        <v>0</v>
      </c>
      <c r="G1568" s="48">
        <v>0</v>
      </c>
      <c r="H1568" s="48">
        <v>0</v>
      </c>
      <c r="I1568" s="48">
        <v>0</v>
      </c>
      <c r="J1568" s="48">
        <v>0</v>
      </c>
      <c r="K1568" s="48">
        <v>0</v>
      </c>
      <c r="L1568" s="2"/>
    </row>
    <row r="1569" spans="1:14" ht="31.5">
      <c r="A1569" s="131"/>
      <c r="B1569" s="114"/>
      <c r="C1569" s="75" t="s">
        <v>202</v>
      </c>
      <c r="D1569" s="57">
        <v>0</v>
      </c>
      <c r="E1569" s="57">
        <v>0</v>
      </c>
      <c r="F1569" s="48">
        <v>0</v>
      </c>
      <c r="G1569" s="57">
        <v>0</v>
      </c>
      <c r="H1569" s="48">
        <v>0</v>
      </c>
      <c r="I1569" s="48">
        <v>0</v>
      </c>
      <c r="J1569" s="48">
        <v>0</v>
      </c>
      <c r="K1569" s="48">
        <v>0</v>
      </c>
      <c r="L1569" s="2"/>
    </row>
    <row r="1570" spans="1:14">
      <c r="A1570" s="131"/>
      <c r="B1570" s="114"/>
      <c r="C1570" s="75" t="s">
        <v>219</v>
      </c>
      <c r="D1570" s="48">
        <v>0</v>
      </c>
      <c r="E1570" s="48" t="s">
        <v>265</v>
      </c>
      <c r="F1570" s="48" t="s">
        <v>265</v>
      </c>
      <c r="G1570" s="48" t="s">
        <v>265</v>
      </c>
      <c r="H1570" s="48">
        <v>0</v>
      </c>
      <c r="I1570" s="48">
        <v>0</v>
      </c>
      <c r="J1570" s="48" t="s">
        <v>265</v>
      </c>
      <c r="K1570" s="48" t="s">
        <v>265</v>
      </c>
      <c r="L1570" s="2"/>
    </row>
    <row r="1571" spans="1:14" ht="31.5">
      <c r="A1571" s="131"/>
      <c r="B1571" s="114"/>
      <c r="C1571" s="75" t="s">
        <v>220</v>
      </c>
      <c r="D1571" s="48">
        <v>0</v>
      </c>
      <c r="E1571" s="48" t="s">
        <v>265</v>
      </c>
      <c r="F1571" s="48" t="s">
        <v>265</v>
      </c>
      <c r="G1571" s="48" t="s">
        <v>265</v>
      </c>
      <c r="H1571" s="48">
        <v>0</v>
      </c>
      <c r="I1571" s="48">
        <v>0</v>
      </c>
      <c r="J1571" s="48" t="s">
        <v>265</v>
      </c>
      <c r="K1571" s="48" t="s">
        <v>265</v>
      </c>
      <c r="L1571" s="2"/>
    </row>
    <row r="1572" spans="1:14">
      <c r="A1572" s="131" t="s">
        <v>216</v>
      </c>
      <c r="B1572" s="114" t="s">
        <v>195</v>
      </c>
      <c r="C1572" s="38" t="s">
        <v>3</v>
      </c>
      <c r="D1572" s="48">
        <f>D1573+D1575+D1577+D1578</f>
        <v>5000</v>
      </c>
      <c r="E1572" s="48" t="s">
        <v>265</v>
      </c>
      <c r="F1572" s="48" t="s">
        <v>265</v>
      </c>
      <c r="G1572" s="48" t="s">
        <v>265</v>
      </c>
      <c r="H1572" s="48">
        <f>H1573+H1575+H1577+H1578</f>
        <v>500</v>
      </c>
      <c r="I1572" s="48">
        <f t="shared" si="234"/>
        <v>10</v>
      </c>
      <c r="J1572" s="48" t="s">
        <v>265</v>
      </c>
      <c r="K1572" s="48" t="s">
        <v>265</v>
      </c>
      <c r="L1572" s="2"/>
    </row>
    <row r="1573" spans="1:14">
      <c r="A1573" s="131"/>
      <c r="B1573" s="114"/>
      <c r="C1573" s="75" t="s">
        <v>4</v>
      </c>
      <c r="D1573" s="57">
        <v>5000</v>
      </c>
      <c r="E1573" s="48">
        <v>5000</v>
      </c>
      <c r="F1573" s="48">
        <v>5000</v>
      </c>
      <c r="G1573" s="48">
        <v>500</v>
      </c>
      <c r="H1573" s="48">
        <v>500</v>
      </c>
      <c r="I1573" s="48">
        <f t="shared" si="234"/>
        <v>10</v>
      </c>
      <c r="J1573" s="48">
        <f t="shared" si="235"/>
        <v>10</v>
      </c>
      <c r="K1573" s="48">
        <f t="shared" ref="K1573:K1580" si="241">G1573/F1573*100</f>
        <v>10</v>
      </c>
      <c r="L1573" s="2"/>
    </row>
    <row r="1574" spans="1:14" ht="31.5">
      <c r="A1574" s="131"/>
      <c r="B1574" s="114"/>
      <c r="C1574" s="75" t="s">
        <v>201</v>
      </c>
      <c r="D1574" s="57">
        <v>0</v>
      </c>
      <c r="E1574" s="57">
        <v>0</v>
      </c>
      <c r="F1574" s="48">
        <v>0</v>
      </c>
      <c r="G1574" s="57">
        <v>0</v>
      </c>
      <c r="H1574" s="48">
        <v>0</v>
      </c>
      <c r="I1574" s="48">
        <v>0</v>
      </c>
      <c r="J1574" s="48">
        <v>0</v>
      </c>
      <c r="K1574" s="48">
        <v>0</v>
      </c>
      <c r="L1574" s="2"/>
    </row>
    <row r="1575" spans="1:14">
      <c r="A1575" s="131"/>
      <c r="B1575" s="114"/>
      <c r="C1575" s="75" t="s">
        <v>9</v>
      </c>
      <c r="D1575" s="57">
        <v>0</v>
      </c>
      <c r="E1575" s="57">
        <v>0</v>
      </c>
      <c r="F1575" s="48">
        <v>0</v>
      </c>
      <c r="G1575" s="57">
        <v>0</v>
      </c>
      <c r="H1575" s="48">
        <v>0</v>
      </c>
      <c r="I1575" s="48">
        <v>0</v>
      </c>
      <c r="J1575" s="48">
        <v>0</v>
      </c>
      <c r="K1575" s="48">
        <v>0</v>
      </c>
      <c r="L1575" s="2"/>
    </row>
    <row r="1576" spans="1:14" ht="31.5">
      <c r="A1576" s="131"/>
      <c r="B1576" s="114"/>
      <c r="C1576" s="75" t="s">
        <v>202</v>
      </c>
      <c r="D1576" s="57">
        <v>0</v>
      </c>
      <c r="E1576" s="57">
        <v>0</v>
      </c>
      <c r="F1576" s="48">
        <v>0</v>
      </c>
      <c r="G1576" s="57">
        <v>0</v>
      </c>
      <c r="H1576" s="48">
        <v>0</v>
      </c>
      <c r="I1576" s="48">
        <v>0</v>
      </c>
      <c r="J1576" s="48">
        <v>0</v>
      </c>
      <c r="K1576" s="48">
        <v>0</v>
      </c>
      <c r="L1576" s="2"/>
    </row>
    <row r="1577" spans="1:14">
      <c r="A1577" s="131"/>
      <c r="B1577" s="114"/>
      <c r="C1577" s="75" t="s">
        <v>219</v>
      </c>
      <c r="D1577" s="57">
        <v>0</v>
      </c>
      <c r="E1577" s="57" t="s">
        <v>265</v>
      </c>
      <c r="F1577" s="48" t="s">
        <v>265</v>
      </c>
      <c r="G1577" s="48" t="s">
        <v>265</v>
      </c>
      <c r="H1577" s="48">
        <v>0</v>
      </c>
      <c r="I1577" s="48">
        <v>0</v>
      </c>
      <c r="J1577" s="48" t="s">
        <v>265</v>
      </c>
      <c r="K1577" s="48" t="s">
        <v>265</v>
      </c>
      <c r="L1577" s="2"/>
    </row>
    <row r="1578" spans="1:14" ht="31.5">
      <c r="A1578" s="131"/>
      <c r="B1578" s="114"/>
      <c r="C1578" s="75" t="s">
        <v>220</v>
      </c>
      <c r="D1578" s="48">
        <v>0</v>
      </c>
      <c r="E1578" s="48" t="s">
        <v>265</v>
      </c>
      <c r="F1578" s="48" t="s">
        <v>265</v>
      </c>
      <c r="G1578" s="48" t="s">
        <v>265</v>
      </c>
      <c r="H1578" s="48">
        <v>0</v>
      </c>
      <c r="I1578" s="48">
        <v>0</v>
      </c>
      <c r="J1578" s="48" t="s">
        <v>265</v>
      </c>
      <c r="K1578" s="48" t="s">
        <v>265</v>
      </c>
      <c r="L1578" s="2"/>
    </row>
    <row r="1579" spans="1:14">
      <c r="A1579" s="131" t="s">
        <v>33</v>
      </c>
      <c r="B1579" s="114" t="s">
        <v>195</v>
      </c>
      <c r="C1579" s="38" t="s">
        <v>3</v>
      </c>
      <c r="D1579" s="48">
        <f>D1580+D1582+D1584+D1585</f>
        <v>2100648.1</v>
      </c>
      <c r="E1579" s="48" t="s">
        <v>265</v>
      </c>
      <c r="F1579" s="48" t="s">
        <v>265</v>
      </c>
      <c r="G1579" s="48" t="s">
        <v>265</v>
      </c>
      <c r="H1579" s="48">
        <f>H1580+H1582+H1584+H1585</f>
        <v>456597.5</v>
      </c>
      <c r="I1579" s="48">
        <f t="shared" si="234"/>
        <v>21.736029942378256</v>
      </c>
      <c r="J1579" s="48" t="s">
        <v>265</v>
      </c>
      <c r="K1579" s="48" t="s">
        <v>265</v>
      </c>
      <c r="L1579" s="2"/>
      <c r="M1579" s="11"/>
    </row>
    <row r="1580" spans="1:14">
      <c r="A1580" s="131"/>
      <c r="B1580" s="114"/>
      <c r="C1580" s="75" t="s">
        <v>4</v>
      </c>
      <c r="D1580" s="57">
        <f>D1587+D1594+D1601+D1608</f>
        <v>2100648.1</v>
      </c>
      <c r="E1580" s="57">
        <f>E1587+E1594+E1601+E1608</f>
        <v>2101315.5</v>
      </c>
      <c r="F1580" s="57">
        <f>F1587+F1594+F1601+F1608</f>
        <v>2089692.4</v>
      </c>
      <c r="G1580" s="57">
        <f t="shared" ref="G1580:H1580" si="242">G1587+G1594+G1601+G1608</f>
        <v>456597.5</v>
      </c>
      <c r="H1580" s="48">
        <f t="shared" si="242"/>
        <v>456597.5</v>
      </c>
      <c r="I1580" s="48">
        <f t="shared" si="234"/>
        <v>21.736029942378256</v>
      </c>
      <c r="J1580" s="48">
        <f t="shared" si="235"/>
        <v>21.729126349660486</v>
      </c>
      <c r="K1580" s="48">
        <f t="shared" si="241"/>
        <v>21.849986151071803</v>
      </c>
      <c r="L1580" s="2"/>
      <c r="M1580" s="17"/>
    </row>
    <row r="1581" spans="1:14" ht="31.5">
      <c r="A1581" s="131"/>
      <c r="B1581" s="114"/>
      <c r="C1581" s="75" t="s">
        <v>201</v>
      </c>
      <c r="D1581" s="57">
        <v>0</v>
      </c>
      <c r="E1581" s="57">
        <v>0</v>
      </c>
      <c r="F1581" s="48">
        <v>0</v>
      </c>
      <c r="G1581" s="57">
        <f t="shared" ref="G1581:H1585" si="243">G1588+G1595+G1602+G1609</f>
        <v>0</v>
      </c>
      <c r="H1581" s="48">
        <f t="shared" si="243"/>
        <v>0</v>
      </c>
      <c r="I1581" s="48">
        <v>0</v>
      </c>
      <c r="J1581" s="48">
        <v>0</v>
      </c>
      <c r="K1581" s="48">
        <v>0</v>
      </c>
      <c r="L1581" s="2"/>
    </row>
    <row r="1582" spans="1:14">
      <c r="A1582" s="131"/>
      <c r="B1582" s="114"/>
      <c r="C1582" s="75" t="s">
        <v>9</v>
      </c>
      <c r="D1582" s="57">
        <f>D1589+D1596+D1603+D1610</f>
        <v>0</v>
      </c>
      <c r="E1582" s="57">
        <f>E1589+E1596+E1603+E1610</f>
        <v>0</v>
      </c>
      <c r="F1582" s="48">
        <f>F1589+F1596+F1603+F1610</f>
        <v>0</v>
      </c>
      <c r="G1582" s="57">
        <f t="shared" si="243"/>
        <v>0</v>
      </c>
      <c r="H1582" s="48">
        <f t="shared" si="243"/>
        <v>0</v>
      </c>
      <c r="I1582" s="48">
        <v>0</v>
      </c>
      <c r="J1582" s="48">
        <v>0</v>
      </c>
      <c r="K1582" s="48">
        <v>0</v>
      </c>
      <c r="L1582" s="2"/>
    </row>
    <row r="1583" spans="1:14" ht="31.5">
      <c r="A1583" s="131"/>
      <c r="B1583" s="114"/>
      <c r="C1583" s="75" t="s">
        <v>202</v>
      </c>
      <c r="D1583" s="57">
        <v>0</v>
      </c>
      <c r="E1583" s="57">
        <f>E1590+E1597+E1604+E1611</f>
        <v>0</v>
      </c>
      <c r="F1583" s="48">
        <f>F1590+F1597+F1604+F1611</f>
        <v>0</v>
      </c>
      <c r="G1583" s="57">
        <f t="shared" si="243"/>
        <v>0</v>
      </c>
      <c r="H1583" s="48">
        <f t="shared" si="243"/>
        <v>0</v>
      </c>
      <c r="I1583" s="48">
        <v>0</v>
      </c>
      <c r="J1583" s="48">
        <v>0</v>
      </c>
      <c r="K1583" s="48">
        <v>0</v>
      </c>
      <c r="L1583" s="2"/>
      <c r="N1583" s="17"/>
    </row>
    <row r="1584" spans="1:14">
      <c r="A1584" s="131"/>
      <c r="B1584" s="114"/>
      <c r="C1584" s="75" t="s">
        <v>219</v>
      </c>
      <c r="D1584" s="57">
        <f>D1591+D1598+D1605+D1612</f>
        <v>0</v>
      </c>
      <c r="E1584" s="57" t="s">
        <v>265</v>
      </c>
      <c r="F1584" s="48" t="s">
        <v>265</v>
      </c>
      <c r="G1584" s="57" t="s">
        <v>265</v>
      </c>
      <c r="H1584" s="48">
        <f t="shared" si="243"/>
        <v>0</v>
      </c>
      <c r="I1584" s="48">
        <v>0</v>
      </c>
      <c r="J1584" s="48" t="s">
        <v>265</v>
      </c>
      <c r="K1584" s="48" t="s">
        <v>265</v>
      </c>
      <c r="L1584" s="2"/>
    </row>
    <row r="1585" spans="1:14" ht="31.5">
      <c r="A1585" s="131"/>
      <c r="B1585" s="114"/>
      <c r="C1585" s="75" t="s">
        <v>220</v>
      </c>
      <c r="D1585" s="57">
        <f>D1592+D1599+D1606+D1613</f>
        <v>0</v>
      </c>
      <c r="E1585" s="57" t="s">
        <v>265</v>
      </c>
      <c r="F1585" s="48" t="s">
        <v>265</v>
      </c>
      <c r="G1585" s="57" t="s">
        <v>265</v>
      </c>
      <c r="H1585" s="48">
        <f t="shared" si="243"/>
        <v>0</v>
      </c>
      <c r="I1585" s="48">
        <v>0</v>
      </c>
      <c r="J1585" s="48" t="s">
        <v>265</v>
      </c>
      <c r="K1585" s="48" t="s">
        <v>265</v>
      </c>
      <c r="L1585" s="2"/>
    </row>
    <row r="1586" spans="1:14">
      <c r="A1586" s="131" t="s">
        <v>144</v>
      </c>
      <c r="B1586" s="114" t="s">
        <v>195</v>
      </c>
      <c r="C1586" s="38" t="s">
        <v>3</v>
      </c>
      <c r="D1586" s="48">
        <f>D1587+D1589+D1591+D1592</f>
        <v>1938411</v>
      </c>
      <c r="E1586" s="48" t="s">
        <v>265</v>
      </c>
      <c r="F1586" s="48" t="s">
        <v>265</v>
      </c>
      <c r="G1586" s="48" t="s">
        <v>265</v>
      </c>
      <c r="H1586" s="48">
        <f>H1587</f>
        <v>420915.5</v>
      </c>
      <c r="I1586" s="48">
        <f t="shared" ref="I1586:I1631" si="244">H1586/D1586*100</f>
        <v>21.714460968287945</v>
      </c>
      <c r="J1586" s="48" t="s">
        <v>265</v>
      </c>
      <c r="K1586" s="48" t="s">
        <v>265</v>
      </c>
      <c r="L1586" s="2"/>
    </row>
    <row r="1587" spans="1:14">
      <c r="A1587" s="131"/>
      <c r="B1587" s="114"/>
      <c r="C1587" s="75" t="s">
        <v>4</v>
      </c>
      <c r="D1587" s="48">
        <v>1938411</v>
      </c>
      <c r="E1587" s="48">
        <v>1939078.4</v>
      </c>
      <c r="F1587" s="48">
        <v>1927609.1</v>
      </c>
      <c r="G1587" s="48">
        <v>420915.5</v>
      </c>
      <c r="H1587" s="48">
        <v>420915.5</v>
      </c>
      <c r="I1587" s="48">
        <f t="shared" si="244"/>
        <v>21.714460968287945</v>
      </c>
      <c r="J1587" s="48">
        <f t="shared" ref="J1587:J1631" si="245">G1587/E1587*100</f>
        <v>21.706987195566722</v>
      </c>
      <c r="K1587" s="48">
        <f t="shared" ref="K1587:K1631" si="246">G1587/F1587*100</f>
        <v>21.836144060535926</v>
      </c>
      <c r="L1587" s="2"/>
    </row>
    <row r="1588" spans="1:14" ht="31.5">
      <c r="A1588" s="131"/>
      <c r="B1588" s="114"/>
      <c r="C1588" s="75" t="s">
        <v>201</v>
      </c>
      <c r="D1588" s="48">
        <v>0</v>
      </c>
      <c r="E1588" s="48">
        <v>0</v>
      </c>
      <c r="F1588" s="48">
        <v>0</v>
      </c>
      <c r="G1588" s="48">
        <v>0</v>
      </c>
      <c r="H1588" s="48">
        <v>0</v>
      </c>
      <c r="I1588" s="48">
        <v>0</v>
      </c>
      <c r="J1588" s="48">
        <v>0</v>
      </c>
      <c r="K1588" s="48"/>
      <c r="L1588" s="2"/>
      <c r="N1588" s="17"/>
    </row>
    <row r="1589" spans="1:14">
      <c r="A1589" s="131"/>
      <c r="B1589" s="114"/>
      <c r="C1589" s="75" t="s">
        <v>9</v>
      </c>
      <c r="D1589" s="48">
        <v>0</v>
      </c>
      <c r="E1589" s="48">
        <v>0</v>
      </c>
      <c r="F1589" s="48">
        <v>0</v>
      </c>
      <c r="G1589" s="48">
        <v>0</v>
      </c>
      <c r="H1589" s="48">
        <v>0</v>
      </c>
      <c r="I1589" s="48">
        <v>0</v>
      </c>
      <c r="J1589" s="48">
        <v>0</v>
      </c>
      <c r="K1589" s="48">
        <v>0</v>
      </c>
      <c r="L1589" s="2"/>
    </row>
    <row r="1590" spans="1:14" ht="31.5">
      <c r="A1590" s="131"/>
      <c r="B1590" s="114"/>
      <c r="C1590" s="75" t="s">
        <v>202</v>
      </c>
      <c r="D1590" s="48">
        <v>0</v>
      </c>
      <c r="E1590" s="48">
        <v>0</v>
      </c>
      <c r="F1590" s="48">
        <v>0</v>
      </c>
      <c r="G1590" s="48">
        <v>0</v>
      </c>
      <c r="H1590" s="48">
        <v>0</v>
      </c>
      <c r="I1590" s="48">
        <v>0</v>
      </c>
      <c r="J1590" s="48">
        <v>0</v>
      </c>
      <c r="K1590" s="48">
        <v>0</v>
      </c>
      <c r="L1590" s="2"/>
    </row>
    <row r="1591" spans="1:14">
      <c r="A1591" s="131"/>
      <c r="B1591" s="114"/>
      <c r="C1591" s="75" t="s">
        <v>219</v>
      </c>
      <c r="D1591" s="48">
        <v>0</v>
      </c>
      <c r="E1591" s="48" t="s">
        <v>265</v>
      </c>
      <c r="F1591" s="48" t="s">
        <v>265</v>
      </c>
      <c r="G1591" s="48" t="s">
        <v>265</v>
      </c>
      <c r="H1591" s="48">
        <v>0</v>
      </c>
      <c r="I1591" s="48">
        <v>0</v>
      </c>
      <c r="J1591" s="48" t="s">
        <v>265</v>
      </c>
      <c r="K1591" s="48" t="s">
        <v>265</v>
      </c>
      <c r="L1591" s="2"/>
    </row>
    <row r="1592" spans="1:14" ht="31.5">
      <c r="A1592" s="131"/>
      <c r="B1592" s="114"/>
      <c r="C1592" s="75" t="s">
        <v>220</v>
      </c>
      <c r="D1592" s="48">
        <v>0</v>
      </c>
      <c r="E1592" s="48" t="s">
        <v>265</v>
      </c>
      <c r="F1592" s="48" t="s">
        <v>265</v>
      </c>
      <c r="G1592" s="48" t="s">
        <v>265</v>
      </c>
      <c r="H1592" s="48">
        <v>0</v>
      </c>
      <c r="I1592" s="48">
        <v>0</v>
      </c>
      <c r="J1592" s="48" t="s">
        <v>265</v>
      </c>
      <c r="K1592" s="48" t="s">
        <v>265</v>
      </c>
      <c r="L1592" s="2"/>
    </row>
    <row r="1593" spans="1:14">
      <c r="A1593" s="131" t="s">
        <v>145</v>
      </c>
      <c r="B1593" s="114" t="s">
        <v>195</v>
      </c>
      <c r="C1593" s="38" t="s">
        <v>3</v>
      </c>
      <c r="D1593" s="48">
        <f>D1594+D1596+D1598+D1599</f>
        <v>117765.8</v>
      </c>
      <c r="E1593" s="48" t="s">
        <v>265</v>
      </c>
      <c r="F1593" s="48" t="s">
        <v>265</v>
      </c>
      <c r="G1593" s="48" t="s">
        <v>265</v>
      </c>
      <c r="H1593" s="48">
        <f>H1594+H1596+H1598+H1599</f>
        <v>24608.1</v>
      </c>
      <c r="I1593" s="48">
        <f t="shared" si="244"/>
        <v>20.895794874233435</v>
      </c>
      <c r="J1593" s="48" t="s">
        <v>265</v>
      </c>
      <c r="K1593" s="48" t="s">
        <v>265</v>
      </c>
      <c r="L1593" s="2"/>
    </row>
    <row r="1594" spans="1:14">
      <c r="A1594" s="131"/>
      <c r="B1594" s="114"/>
      <c r="C1594" s="75" t="s">
        <v>4</v>
      </c>
      <c r="D1594" s="48">
        <v>117765.8</v>
      </c>
      <c r="E1594" s="48">
        <v>117765.8</v>
      </c>
      <c r="F1594" s="48">
        <v>117630.39999999999</v>
      </c>
      <c r="G1594" s="48">
        <v>24608.1</v>
      </c>
      <c r="H1594" s="48">
        <v>24608.1</v>
      </c>
      <c r="I1594" s="48">
        <f t="shared" si="244"/>
        <v>20.895794874233435</v>
      </c>
      <c r="J1594" s="48">
        <f t="shared" si="245"/>
        <v>20.895794874233435</v>
      </c>
      <c r="K1594" s="48">
        <f t="shared" si="246"/>
        <v>20.919847250370651</v>
      </c>
      <c r="L1594" s="2"/>
    </row>
    <row r="1595" spans="1:14" ht="31.5">
      <c r="A1595" s="131"/>
      <c r="B1595" s="114"/>
      <c r="C1595" s="75" t="s">
        <v>201</v>
      </c>
      <c r="D1595" s="48">
        <v>0</v>
      </c>
      <c r="E1595" s="48">
        <v>0</v>
      </c>
      <c r="F1595" s="48">
        <v>0</v>
      </c>
      <c r="G1595" s="48">
        <v>0</v>
      </c>
      <c r="H1595" s="48">
        <v>0</v>
      </c>
      <c r="I1595" s="48">
        <v>0</v>
      </c>
      <c r="J1595" s="48">
        <v>0</v>
      </c>
      <c r="K1595" s="48">
        <v>0</v>
      </c>
      <c r="L1595" s="2"/>
    </row>
    <row r="1596" spans="1:14">
      <c r="A1596" s="131"/>
      <c r="B1596" s="114"/>
      <c r="C1596" s="75" t="s">
        <v>218</v>
      </c>
      <c r="D1596" s="48">
        <v>0</v>
      </c>
      <c r="E1596" s="48">
        <v>0</v>
      </c>
      <c r="F1596" s="48">
        <v>0</v>
      </c>
      <c r="G1596" s="48">
        <v>0</v>
      </c>
      <c r="H1596" s="48">
        <v>0</v>
      </c>
      <c r="I1596" s="48">
        <v>0</v>
      </c>
      <c r="J1596" s="48">
        <v>0</v>
      </c>
      <c r="K1596" s="48">
        <v>0</v>
      </c>
      <c r="L1596" s="2"/>
    </row>
    <row r="1597" spans="1:14" ht="31.5">
      <c r="A1597" s="131"/>
      <c r="B1597" s="114"/>
      <c r="C1597" s="75" t="s">
        <v>202</v>
      </c>
      <c r="D1597" s="48">
        <v>0</v>
      </c>
      <c r="E1597" s="48">
        <v>0</v>
      </c>
      <c r="F1597" s="48">
        <v>0</v>
      </c>
      <c r="G1597" s="48">
        <v>0</v>
      </c>
      <c r="H1597" s="48">
        <v>0</v>
      </c>
      <c r="I1597" s="48">
        <v>0</v>
      </c>
      <c r="J1597" s="48">
        <v>0</v>
      </c>
      <c r="K1597" s="48">
        <v>0</v>
      </c>
      <c r="L1597" s="2"/>
    </row>
    <row r="1598" spans="1:14">
      <c r="A1598" s="131"/>
      <c r="B1598" s="114"/>
      <c r="C1598" s="75" t="s">
        <v>219</v>
      </c>
      <c r="D1598" s="48">
        <v>0</v>
      </c>
      <c r="E1598" s="48" t="s">
        <v>265</v>
      </c>
      <c r="F1598" s="48" t="s">
        <v>265</v>
      </c>
      <c r="G1598" s="48" t="s">
        <v>265</v>
      </c>
      <c r="H1598" s="48">
        <v>0</v>
      </c>
      <c r="I1598" s="48">
        <v>0</v>
      </c>
      <c r="J1598" s="48" t="s">
        <v>265</v>
      </c>
      <c r="K1598" s="48" t="s">
        <v>265</v>
      </c>
      <c r="L1598" s="2"/>
    </row>
    <row r="1599" spans="1:14" ht="31.5">
      <c r="A1599" s="131"/>
      <c r="B1599" s="114"/>
      <c r="C1599" s="75" t="s">
        <v>220</v>
      </c>
      <c r="D1599" s="48">
        <v>0</v>
      </c>
      <c r="E1599" s="48" t="s">
        <v>265</v>
      </c>
      <c r="F1599" s="48" t="s">
        <v>265</v>
      </c>
      <c r="G1599" s="48" t="s">
        <v>265</v>
      </c>
      <c r="H1599" s="48">
        <v>0</v>
      </c>
      <c r="I1599" s="48">
        <v>0</v>
      </c>
      <c r="J1599" s="48" t="s">
        <v>265</v>
      </c>
      <c r="K1599" s="48" t="s">
        <v>265</v>
      </c>
    </row>
    <row r="1600" spans="1:14">
      <c r="A1600" s="131" t="s">
        <v>146</v>
      </c>
      <c r="B1600" s="114" t="s">
        <v>195</v>
      </c>
      <c r="C1600" s="38" t="s">
        <v>3</v>
      </c>
      <c r="D1600" s="48">
        <f>D1601+D1603+D1605+D1606</f>
        <v>44287.7</v>
      </c>
      <c r="E1600" s="48" t="s">
        <v>265</v>
      </c>
      <c r="F1600" s="48" t="s">
        <v>265</v>
      </c>
      <c r="G1600" s="48" t="s">
        <v>265</v>
      </c>
      <c r="H1600" s="48">
        <f>H1601+H1603+H1605+H1606</f>
        <v>11073.9</v>
      </c>
      <c r="I1600" s="48">
        <f t="shared" si="244"/>
        <v>25.004459477462142</v>
      </c>
      <c r="J1600" s="48" t="s">
        <v>265</v>
      </c>
      <c r="K1600" s="48" t="s">
        <v>265</v>
      </c>
    </row>
    <row r="1601" spans="1:12">
      <c r="A1601" s="131"/>
      <c r="B1601" s="114"/>
      <c r="C1601" s="75" t="s">
        <v>4</v>
      </c>
      <c r="D1601" s="48">
        <v>44287.7</v>
      </c>
      <c r="E1601" s="48">
        <v>44287.7</v>
      </c>
      <c r="F1601" s="48">
        <v>44287.7</v>
      </c>
      <c r="G1601" s="48">
        <v>11073.9</v>
      </c>
      <c r="H1601" s="48">
        <v>11073.9</v>
      </c>
      <c r="I1601" s="48">
        <f t="shared" si="244"/>
        <v>25.004459477462142</v>
      </c>
      <c r="J1601" s="48">
        <f t="shared" si="245"/>
        <v>25.004459477462142</v>
      </c>
      <c r="K1601" s="48">
        <f t="shared" si="246"/>
        <v>25.004459477462142</v>
      </c>
    </row>
    <row r="1602" spans="1:12" ht="31.5">
      <c r="A1602" s="131"/>
      <c r="B1602" s="114"/>
      <c r="C1602" s="75" t="s">
        <v>201</v>
      </c>
      <c r="D1602" s="48">
        <v>0</v>
      </c>
      <c r="E1602" s="48">
        <v>0</v>
      </c>
      <c r="F1602" s="48">
        <v>0</v>
      </c>
      <c r="G1602" s="48">
        <v>0</v>
      </c>
      <c r="H1602" s="48">
        <v>0</v>
      </c>
      <c r="I1602" s="48">
        <v>0</v>
      </c>
      <c r="J1602" s="48">
        <v>0</v>
      </c>
      <c r="K1602" s="48">
        <v>0</v>
      </c>
    </row>
    <row r="1603" spans="1:12">
      <c r="A1603" s="131"/>
      <c r="B1603" s="114"/>
      <c r="C1603" s="75" t="s">
        <v>9</v>
      </c>
      <c r="D1603" s="48">
        <v>0</v>
      </c>
      <c r="E1603" s="48">
        <v>0</v>
      </c>
      <c r="F1603" s="48">
        <v>0</v>
      </c>
      <c r="G1603" s="48">
        <v>0</v>
      </c>
      <c r="H1603" s="48">
        <v>0</v>
      </c>
      <c r="I1603" s="48">
        <v>0</v>
      </c>
      <c r="J1603" s="48">
        <v>0</v>
      </c>
      <c r="K1603" s="48">
        <v>0</v>
      </c>
    </row>
    <row r="1604" spans="1:12" ht="31.5">
      <c r="A1604" s="131"/>
      <c r="B1604" s="114"/>
      <c r="C1604" s="75" t="s">
        <v>202</v>
      </c>
      <c r="D1604" s="48">
        <v>0</v>
      </c>
      <c r="E1604" s="48">
        <v>0</v>
      </c>
      <c r="F1604" s="48">
        <v>0</v>
      </c>
      <c r="G1604" s="48">
        <v>0</v>
      </c>
      <c r="H1604" s="48">
        <v>0</v>
      </c>
      <c r="I1604" s="48">
        <v>0</v>
      </c>
      <c r="J1604" s="48">
        <v>0</v>
      </c>
      <c r="K1604" s="48">
        <v>0</v>
      </c>
    </row>
    <row r="1605" spans="1:12">
      <c r="A1605" s="131"/>
      <c r="B1605" s="114"/>
      <c r="C1605" s="75" t="s">
        <v>219</v>
      </c>
      <c r="D1605" s="48">
        <v>0</v>
      </c>
      <c r="E1605" s="48" t="s">
        <v>265</v>
      </c>
      <c r="F1605" s="48" t="s">
        <v>265</v>
      </c>
      <c r="G1605" s="48" t="s">
        <v>265</v>
      </c>
      <c r="H1605" s="48">
        <v>0</v>
      </c>
      <c r="I1605" s="48">
        <v>0</v>
      </c>
      <c r="J1605" s="48" t="s">
        <v>265</v>
      </c>
      <c r="K1605" s="48" t="s">
        <v>265</v>
      </c>
    </row>
    <row r="1606" spans="1:12" ht="31.5">
      <c r="A1606" s="131"/>
      <c r="B1606" s="114"/>
      <c r="C1606" s="75" t="s">
        <v>220</v>
      </c>
      <c r="D1606" s="48">
        <v>0</v>
      </c>
      <c r="E1606" s="48" t="s">
        <v>265</v>
      </c>
      <c r="F1606" s="48" t="s">
        <v>265</v>
      </c>
      <c r="G1606" s="48" t="s">
        <v>265</v>
      </c>
      <c r="H1606" s="48">
        <v>0</v>
      </c>
      <c r="I1606" s="48">
        <v>0</v>
      </c>
      <c r="J1606" s="48" t="s">
        <v>265</v>
      </c>
      <c r="K1606" s="48" t="s">
        <v>265</v>
      </c>
    </row>
    <row r="1607" spans="1:12">
      <c r="A1607" s="131" t="s">
        <v>147</v>
      </c>
      <c r="B1607" s="114" t="s">
        <v>195</v>
      </c>
      <c r="C1607" s="38" t="s">
        <v>3</v>
      </c>
      <c r="D1607" s="48">
        <f>D1608+D1610+D1612+D1613</f>
        <v>183.6</v>
      </c>
      <c r="E1607" s="48" t="s">
        <v>265</v>
      </c>
      <c r="F1607" s="48" t="s">
        <v>265</v>
      </c>
      <c r="G1607" s="48" t="s">
        <v>265</v>
      </c>
      <c r="H1607" s="48">
        <f>H1608+H1610+H1612+H1613</f>
        <v>0</v>
      </c>
      <c r="I1607" s="48">
        <f t="shared" si="244"/>
        <v>0</v>
      </c>
      <c r="J1607" s="48" t="s">
        <v>265</v>
      </c>
      <c r="K1607" s="48" t="s">
        <v>265</v>
      </c>
    </row>
    <row r="1608" spans="1:12">
      <c r="A1608" s="131"/>
      <c r="B1608" s="114"/>
      <c r="C1608" s="75" t="s">
        <v>4</v>
      </c>
      <c r="D1608" s="48">
        <v>183.6</v>
      </c>
      <c r="E1608" s="48">
        <v>183.6</v>
      </c>
      <c r="F1608" s="48">
        <v>165.2</v>
      </c>
      <c r="G1608" s="48">
        <v>0</v>
      </c>
      <c r="H1608" s="48">
        <v>0</v>
      </c>
      <c r="I1608" s="48">
        <f t="shared" si="244"/>
        <v>0</v>
      </c>
      <c r="J1608" s="48">
        <f t="shared" si="245"/>
        <v>0</v>
      </c>
      <c r="K1608" s="48">
        <v>0</v>
      </c>
    </row>
    <row r="1609" spans="1:12" ht="31.5">
      <c r="A1609" s="131"/>
      <c r="B1609" s="114"/>
      <c r="C1609" s="75" t="s">
        <v>201</v>
      </c>
      <c r="D1609" s="48">
        <v>0</v>
      </c>
      <c r="E1609" s="48">
        <v>0</v>
      </c>
      <c r="F1609" s="48">
        <v>0</v>
      </c>
      <c r="G1609" s="48">
        <v>0</v>
      </c>
      <c r="H1609" s="48">
        <v>0</v>
      </c>
      <c r="I1609" s="48">
        <v>0</v>
      </c>
      <c r="J1609" s="48">
        <v>0</v>
      </c>
      <c r="K1609" s="48">
        <v>0</v>
      </c>
    </row>
    <row r="1610" spans="1:12">
      <c r="A1610" s="131"/>
      <c r="B1610" s="114"/>
      <c r="C1610" s="75" t="s">
        <v>218</v>
      </c>
      <c r="D1610" s="48">
        <v>0</v>
      </c>
      <c r="E1610" s="48">
        <v>0</v>
      </c>
      <c r="F1610" s="48">
        <v>0</v>
      </c>
      <c r="G1610" s="48">
        <v>0</v>
      </c>
      <c r="H1610" s="48">
        <v>0</v>
      </c>
      <c r="I1610" s="48">
        <v>0</v>
      </c>
      <c r="J1610" s="48">
        <v>0</v>
      </c>
      <c r="K1610" s="48">
        <v>0</v>
      </c>
    </row>
    <row r="1611" spans="1:12" ht="31.5">
      <c r="A1611" s="131"/>
      <c r="B1611" s="114"/>
      <c r="C1611" s="75" t="s">
        <v>202</v>
      </c>
      <c r="D1611" s="48">
        <v>0</v>
      </c>
      <c r="E1611" s="48">
        <v>0</v>
      </c>
      <c r="F1611" s="48">
        <v>0</v>
      </c>
      <c r="G1611" s="48">
        <v>0</v>
      </c>
      <c r="H1611" s="48">
        <v>0</v>
      </c>
      <c r="I1611" s="48">
        <v>0</v>
      </c>
      <c r="J1611" s="48">
        <v>0</v>
      </c>
      <c r="K1611" s="48">
        <v>0</v>
      </c>
    </row>
    <row r="1612" spans="1:12">
      <c r="A1612" s="131"/>
      <c r="B1612" s="114"/>
      <c r="C1612" s="75" t="s">
        <v>219</v>
      </c>
      <c r="D1612" s="48">
        <v>0</v>
      </c>
      <c r="E1612" s="48" t="s">
        <v>265</v>
      </c>
      <c r="F1612" s="48" t="s">
        <v>265</v>
      </c>
      <c r="G1612" s="48" t="s">
        <v>265</v>
      </c>
      <c r="H1612" s="48">
        <v>0</v>
      </c>
      <c r="I1612" s="48">
        <v>0</v>
      </c>
      <c r="J1612" s="48" t="s">
        <v>265</v>
      </c>
      <c r="K1612" s="48" t="s">
        <v>265</v>
      </c>
    </row>
    <row r="1613" spans="1:12" ht="69.75" customHeight="1">
      <c r="A1613" s="131"/>
      <c r="B1613" s="114"/>
      <c r="C1613" s="75" t="s">
        <v>220</v>
      </c>
      <c r="D1613" s="48">
        <v>0</v>
      </c>
      <c r="E1613" s="48" t="s">
        <v>265</v>
      </c>
      <c r="F1613" s="48" t="s">
        <v>265</v>
      </c>
      <c r="G1613" s="48" t="s">
        <v>265</v>
      </c>
      <c r="H1613" s="48">
        <v>0</v>
      </c>
      <c r="I1613" s="48">
        <v>0</v>
      </c>
      <c r="J1613" s="48" t="s">
        <v>265</v>
      </c>
      <c r="K1613" s="48" t="s">
        <v>265</v>
      </c>
    </row>
    <row r="1614" spans="1:12">
      <c r="A1614" s="131" t="s">
        <v>29</v>
      </c>
      <c r="B1614" s="114" t="s">
        <v>195</v>
      </c>
      <c r="C1614" s="38" t="s">
        <v>3</v>
      </c>
      <c r="D1614" s="48">
        <f>D1615+D1617+D1619+D1620</f>
        <v>16418</v>
      </c>
      <c r="E1614" s="48" t="s">
        <v>265</v>
      </c>
      <c r="F1614" s="48" t="s">
        <v>265</v>
      </c>
      <c r="G1614" s="48" t="s">
        <v>265</v>
      </c>
      <c r="H1614" s="48">
        <f>H1615+H1617+H1619+H1620</f>
        <v>0</v>
      </c>
      <c r="I1614" s="48">
        <f t="shared" si="244"/>
        <v>0</v>
      </c>
      <c r="J1614" s="48" t="s">
        <v>265</v>
      </c>
      <c r="K1614" s="48" t="s">
        <v>265</v>
      </c>
    </row>
    <row r="1615" spans="1:12">
      <c r="A1615" s="131"/>
      <c r="B1615" s="114"/>
      <c r="C1615" s="75" t="s">
        <v>4</v>
      </c>
      <c r="D1615" s="57">
        <f>D1622</f>
        <v>1806</v>
      </c>
      <c r="E1615" s="57">
        <v>1806</v>
      </c>
      <c r="F1615" s="57">
        <v>1806</v>
      </c>
      <c r="G1615" s="57">
        <f>G1622</f>
        <v>0</v>
      </c>
      <c r="H1615" s="48">
        <f t="shared" ref="G1615:H1620" si="247">H1622</f>
        <v>0</v>
      </c>
      <c r="I1615" s="48">
        <f t="shared" si="244"/>
        <v>0</v>
      </c>
      <c r="J1615" s="48">
        <f t="shared" si="245"/>
        <v>0</v>
      </c>
      <c r="K1615" s="48">
        <f t="shared" si="246"/>
        <v>0</v>
      </c>
      <c r="L1615" s="7"/>
    </row>
    <row r="1616" spans="1:12" ht="31.5">
      <c r="A1616" s="131"/>
      <c r="B1616" s="114"/>
      <c r="C1616" s="75" t="s">
        <v>201</v>
      </c>
      <c r="D1616" s="57">
        <f>D1623</f>
        <v>1806</v>
      </c>
      <c r="E1616" s="57">
        <v>1806</v>
      </c>
      <c r="F1616" s="57">
        <v>1806</v>
      </c>
      <c r="G1616" s="57">
        <f t="shared" si="247"/>
        <v>0</v>
      </c>
      <c r="H1616" s="48">
        <f t="shared" si="247"/>
        <v>0</v>
      </c>
      <c r="I1616" s="48">
        <f t="shared" si="244"/>
        <v>0</v>
      </c>
      <c r="J1616" s="48">
        <f t="shared" si="245"/>
        <v>0</v>
      </c>
      <c r="K1616" s="48">
        <f t="shared" si="246"/>
        <v>0</v>
      </c>
    </row>
    <row r="1617" spans="1:13">
      <c r="A1617" s="131"/>
      <c r="B1617" s="114"/>
      <c r="C1617" s="75" t="s">
        <v>218</v>
      </c>
      <c r="D1617" s="57">
        <f t="shared" ref="D1617:D1620" si="248">D1624</f>
        <v>14612</v>
      </c>
      <c r="E1617" s="57">
        <v>14612</v>
      </c>
      <c r="F1617" s="57">
        <v>14612</v>
      </c>
      <c r="G1617" s="57">
        <f t="shared" si="247"/>
        <v>0</v>
      </c>
      <c r="H1617" s="48">
        <f t="shared" si="247"/>
        <v>0</v>
      </c>
      <c r="I1617" s="48">
        <f t="shared" si="244"/>
        <v>0</v>
      </c>
      <c r="J1617" s="48">
        <f t="shared" si="245"/>
        <v>0</v>
      </c>
      <c r="K1617" s="48">
        <f t="shared" si="246"/>
        <v>0</v>
      </c>
    </row>
    <row r="1618" spans="1:13" ht="31.5">
      <c r="A1618" s="131"/>
      <c r="B1618" s="114"/>
      <c r="C1618" s="75" t="s">
        <v>202</v>
      </c>
      <c r="D1618" s="57">
        <f t="shared" si="248"/>
        <v>14612</v>
      </c>
      <c r="E1618" s="57">
        <v>14612</v>
      </c>
      <c r="F1618" s="57">
        <v>14612</v>
      </c>
      <c r="G1618" s="57">
        <f t="shared" si="247"/>
        <v>0</v>
      </c>
      <c r="H1618" s="48">
        <f t="shared" si="247"/>
        <v>0</v>
      </c>
      <c r="I1618" s="48">
        <f t="shared" si="244"/>
        <v>0</v>
      </c>
      <c r="J1618" s="48">
        <f t="shared" si="245"/>
        <v>0</v>
      </c>
      <c r="K1618" s="48">
        <f t="shared" si="246"/>
        <v>0</v>
      </c>
    </row>
    <row r="1619" spans="1:13">
      <c r="A1619" s="131"/>
      <c r="B1619" s="114"/>
      <c r="C1619" s="75" t="s">
        <v>219</v>
      </c>
      <c r="D1619" s="57">
        <f t="shared" si="248"/>
        <v>0</v>
      </c>
      <c r="E1619" s="57" t="str">
        <f>E1626</f>
        <v>х</v>
      </c>
      <c r="F1619" s="48" t="str">
        <f>F1626</f>
        <v>х</v>
      </c>
      <c r="G1619" s="57" t="str">
        <f t="shared" si="247"/>
        <v>х</v>
      </c>
      <c r="H1619" s="48">
        <f t="shared" si="247"/>
        <v>0</v>
      </c>
      <c r="I1619" s="48">
        <v>0</v>
      </c>
      <c r="J1619" s="48" t="s">
        <v>265</v>
      </c>
      <c r="K1619" s="48" t="s">
        <v>265</v>
      </c>
    </row>
    <row r="1620" spans="1:13" ht="31.5">
      <c r="A1620" s="131"/>
      <c r="B1620" s="114"/>
      <c r="C1620" s="75" t="s">
        <v>220</v>
      </c>
      <c r="D1620" s="57">
        <f t="shared" si="248"/>
        <v>0</v>
      </c>
      <c r="E1620" s="57" t="str">
        <f>E1627</f>
        <v>х</v>
      </c>
      <c r="F1620" s="48" t="str">
        <f>F1627</f>
        <v>х</v>
      </c>
      <c r="G1620" s="57" t="str">
        <f t="shared" si="247"/>
        <v>х</v>
      </c>
      <c r="H1620" s="48">
        <f t="shared" si="247"/>
        <v>0</v>
      </c>
      <c r="I1620" s="48">
        <v>0</v>
      </c>
      <c r="J1620" s="48" t="s">
        <v>265</v>
      </c>
      <c r="K1620" s="48" t="s">
        <v>265</v>
      </c>
    </row>
    <row r="1621" spans="1:13">
      <c r="A1621" s="131" t="s">
        <v>315</v>
      </c>
      <c r="B1621" s="114" t="s">
        <v>195</v>
      </c>
      <c r="C1621" s="38" t="s">
        <v>3</v>
      </c>
      <c r="D1621" s="48">
        <f>D1622+D1624+D1626+D1627</f>
        <v>16418</v>
      </c>
      <c r="E1621" s="48" t="s">
        <v>265</v>
      </c>
      <c r="F1621" s="48" t="s">
        <v>265</v>
      </c>
      <c r="G1621" s="48" t="s">
        <v>265</v>
      </c>
      <c r="H1621" s="48">
        <f>H1622+H1624+H1626+H1627</f>
        <v>0</v>
      </c>
      <c r="I1621" s="48">
        <f t="shared" si="244"/>
        <v>0</v>
      </c>
      <c r="J1621" s="48" t="s">
        <v>265</v>
      </c>
      <c r="K1621" s="48" t="s">
        <v>265</v>
      </c>
    </row>
    <row r="1622" spans="1:13">
      <c r="A1622" s="131"/>
      <c r="B1622" s="114"/>
      <c r="C1622" s="75" t="s">
        <v>4</v>
      </c>
      <c r="D1622" s="57">
        <v>1806</v>
      </c>
      <c r="E1622" s="57">
        <v>1806</v>
      </c>
      <c r="F1622" s="57">
        <v>1806</v>
      </c>
      <c r="G1622" s="57">
        <v>0</v>
      </c>
      <c r="H1622" s="48">
        <v>0</v>
      </c>
      <c r="I1622" s="48">
        <f t="shared" si="244"/>
        <v>0</v>
      </c>
      <c r="J1622" s="48">
        <f t="shared" si="245"/>
        <v>0</v>
      </c>
      <c r="K1622" s="48">
        <f t="shared" si="246"/>
        <v>0</v>
      </c>
    </row>
    <row r="1623" spans="1:13" ht="31.5">
      <c r="A1623" s="131"/>
      <c r="B1623" s="114"/>
      <c r="C1623" s="75" t="s">
        <v>201</v>
      </c>
      <c r="D1623" s="57">
        <v>1806</v>
      </c>
      <c r="E1623" s="57">
        <v>1806</v>
      </c>
      <c r="F1623" s="57">
        <v>1806</v>
      </c>
      <c r="G1623" s="48">
        <v>0</v>
      </c>
      <c r="H1623" s="48">
        <v>0</v>
      </c>
      <c r="I1623" s="48">
        <f t="shared" si="244"/>
        <v>0</v>
      </c>
      <c r="J1623" s="48">
        <f t="shared" si="245"/>
        <v>0</v>
      </c>
      <c r="K1623" s="48">
        <f t="shared" si="246"/>
        <v>0</v>
      </c>
    </row>
    <row r="1624" spans="1:13">
      <c r="A1624" s="131"/>
      <c r="B1624" s="114"/>
      <c r="C1624" s="75" t="s">
        <v>218</v>
      </c>
      <c r="D1624" s="48">
        <v>14612</v>
      </c>
      <c r="E1624" s="57">
        <v>14612</v>
      </c>
      <c r="F1624" s="57">
        <v>14612</v>
      </c>
      <c r="G1624" s="48">
        <v>0</v>
      </c>
      <c r="H1624" s="48">
        <v>0</v>
      </c>
      <c r="I1624" s="48">
        <f t="shared" si="244"/>
        <v>0</v>
      </c>
      <c r="J1624" s="48">
        <f t="shared" si="245"/>
        <v>0</v>
      </c>
      <c r="K1624" s="48">
        <f t="shared" si="246"/>
        <v>0</v>
      </c>
    </row>
    <row r="1625" spans="1:13" ht="31.5">
      <c r="A1625" s="131"/>
      <c r="B1625" s="114"/>
      <c r="C1625" s="75" t="s">
        <v>202</v>
      </c>
      <c r="D1625" s="48">
        <v>14612</v>
      </c>
      <c r="E1625" s="57">
        <v>14612</v>
      </c>
      <c r="F1625" s="57">
        <v>14612</v>
      </c>
      <c r="G1625" s="48">
        <v>0</v>
      </c>
      <c r="H1625" s="48">
        <v>0</v>
      </c>
      <c r="I1625" s="48">
        <f t="shared" si="244"/>
        <v>0</v>
      </c>
      <c r="J1625" s="48">
        <f t="shared" si="245"/>
        <v>0</v>
      </c>
      <c r="K1625" s="48">
        <f t="shared" si="246"/>
        <v>0</v>
      </c>
    </row>
    <row r="1626" spans="1:13">
      <c r="A1626" s="131"/>
      <c r="B1626" s="114"/>
      <c r="C1626" s="75" t="s">
        <v>219</v>
      </c>
      <c r="D1626" s="57">
        <v>0</v>
      </c>
      <c r="E1626" s="57" t="s">
        <v>265</v>
      </c>
      <c r="F1626" s="48" t="s">
        <v>265</v>
      </c>
      <c r="G1626" s="48" t="s">
        <v>265</v>
      </c>
      <c r="H1626" s="48">
        <v>0</v>
      </c>
      <c r="I1626" s="48">
        <v>0</v>
      </c>
      <c r="J1626" s="48" t="s">
        <v>265</v>
      </c>
      <c r="K1626" s="48" t="s">
        <v>265</v>
      </c>
    </row>
    <row r="1627" spans="1:13" ht="31.5">
      <c r="A1627" s="131"/>
      <c r="B1627" s="114"/>
      <c r="C1627" s="75" t="s">
        <v>220</v>
      </c>
      <c r="D1627" s="48">
        <v>0</v>
      </c>
      <c r="E1627" s="48" t="s">
        <v>265</v>
      </c>
      <c r="F1627" s="48" t="s">
        <v>265</v>
      </c>
      <c r="G1627" s="48" t="s">
        <v>265</v>
      </c>
      <c r="H1627" s="48">
        <v>0</v>
      </c>
      <c r="I1627" s="48">
        <v>0</v>
      </c>
      <c r="J1627" s="48" t="s">
        <v>265</v>
      </c>
      <c r="K1627" s="48" t="s">
        <v>265</v>
      </c>
    </row>
    <row r="1628" spans="1:13">
      <c r="A1628" s="127" t="s">
        <v>12</v>
      </c>
      <c r="B1628" s="114" t="s">
        <v>193</v>
      </c>
      <c r="C1628" s="38" t="s">
        <v>3</v>
      </c>
      <c r="D1628" s="48">
        <f>D1629+D1631+D1633+D1634</f>
        <v>1158839.7000000002</v>
      </c>
      <c r="E1628" s="48" t="s">
        <v>265</v>
      </c>
      <c r="F1628" s="48" t="s">
        <v>265</v>
      </c>
      <c r="G1628" s="48" t="s">
        <v>265</v>
      </c>
      <c r="H1628" s="48">
        <f>H1629+H1631+H1633+H1634</f>
        <v>236799.00000000003</v>
      </c>
      <c r="I1628" s="48">
        <f t="shared" si="244"/>
        <v>20.434146327572311</v>
      </c>
      <c r="J1628" s="48" t="s">
        <v>265</v>
      </c>
      <c r="K1628" s="48" t="s">
        <v>265</v>
      </c>
      <c r="L1628" s="17"/>
      <c r="M1628" s="7"/>
    </row>
    <row r="1629" spans="1:13">
      <c r="A1629" s="127"/>
      <c r="B1629" s="114"/>
      <c r="C1629" s="75" t="s">
        <v>4</v>
      </c>
      <c r="D1629" s="48">
        <f>D1637+D1665+D1700+D1721+D1742+D1770+D1777+D1784+D1791+D1798+D1805+D1812</f>
        <v>1141580.1000000001</v>
      </c>
      <c r="E1629" s="48">
        <f t="shared" ref="E1629:H1629" si="249">E1637+E1665+E1700+E1721+E1742+E1770+E1777+E1784+E1791+E1798+E1805+E1812</f>
        <v>1144413.8</v>
      </c>
      <c r="F1629" s="48">
        <f t="shared" si="249"/>
        <v>1143211.4000000001</v>
      </c>
      <c r="G1629" s="48">
        <f>G1637+G1665+G1700+G1721+G1742+G1770+G1777+G1784+G1791+G1798+G1805+G1812</f>
        <v>233898.40000000002</v>
      </c>
      <c r="H1629" s="48">
        <f t="shared" si="249"/>
        <v>233898.40000000002</v>
      </c>
      <c r="I1629" s="48">
        <f t="shared" si="244"/>
        <v>20.48900466993074</v>
      </c>
      <c r="J1629" s="48">
        <f t="shared" si="245"/>
        <v>20.438271541290398</v>
      </c>
      <c r="K1629" s="48">
        <f t="shared" si="246"/>
        <v>20.45976798341934</v>
      </c>
      <c r="L1629" s="17"/>
      <c r="M1629" s="7"/>
    </row>
    <row r="1630" spans="1:13" ht="31.5">
      <c r="A1630" s="127"/>
      <c r="B1630" s="114"/>
      <c r="C1630" s="75" t="s">
        <v>201</v>
      </c>
      <c r="D1630" s="48">
        <v>0</v>
      </c>
      <c r="E1630" s="48">
        <v>0</v>
      </c>
      <c r="F1630" s="48">
        <v>0</v>
      </c>
      <c r="G1630" s="48">
        <v>0</v>
      </c>
      <c r="H1630" s="48">
        <v>0</v>
      </c>
      <c r="I1630" s="48">
        <v>0</v>
      </c>
      <c r="J1630" s="48">
        <v>0</v>
      </c>
      <c r="K1630" s="48">
        <v>0</v>
      </c>
      <c r="L1630" s="17"/>
      <c r="M1630" s="16"/>
    </row>
    <row r="1631" spans="1:13">
      <c r="A1631" s="127"/>
      <c r="B1631" s="114"/>
      <c r="C1631" s="75" t="s">
        <v>218</v>
      </c>
      <c r="D1631" s="48">
        <f>D1639+D1667+D1702+D1723+D1744+D1772+D1779+D1786+D1793+D1800+D1807+D1814</f>
        <v>17259.599999999999</v>
      </c>
      <c r="E1631" s="48">
        <f>E1639+E1667+E1702+E1723+E1744+E1772+E1779+E1786+E1793+E1800+E1807+E1814</f>
        <v>17259.599999999999</v>
      </c>
      <c r="F1631" s="48">
        <f>F1639+F1667+F1702+F1723+F1744+F1772+F1779+F1786+F1793+F1800+F1807+F1814</f>
        <v>17259.599999999999</v>
      </c>
      <c r="G1631" s="48">
        <f>G1639+G1667+G1702+G1723+G1744+G1772+G1779+G1786+G1793+G1800+G1807+G1814</f>
        <v>2900.6</v>
      </c>
      <c r="H1631" s="48">
        <f>H1639+H1667+H1702+H1723+H1744+H1772+H1779+H1786+H1793+H1800+H1807+H1814</f>
        <v>2900.6</v>
      </c>
      <c r="I1631" s="48">
        <f t="shared" si="244"/>
        <v>16.805719715404759</v>
      </c>
      <c r="J1631" s="48">
        <f t="shared" si="245"/>
        <v>16.805719715404759</v>
      </c>
      <c r="K1631" s="48">
        <f t="shared" si="246"/>
        <v>16.805719715404759</v>
      </c>
    </row>
    <row r="1632" spans="1:13" ht="31.5">
      <c r="A1632" s="127"/>
      <c r="B1632" s="114"/>
      <c r="C1632" s="75" t="s">
        <v>202</v>
      </c>
      <c r="D1632" s="48">
        <v>0</v>
      </c>
      <c r="E1632" s="48">
        <f>E1640+E1668+E1703+E1724+E1745+E1773+E1780+E1787+E1794+E1801+E1808+E1815</f>
        <v>0</v>
      </c>
      <c r="F1632" s="48">
        <f>F1640+F1668+F1703+F1724+F1745+F1773+F1780+F1787+F1794+F1801+F1808+F1815</f>
        <v>0</v>
      </c>
      <c r="G1632" s="48">
        <f t="shared" ref="G1632:H1632" si="250">G1640+G1668+G1703+G1724+G1745+G1773+G1780+G1787+G1794+G1801+G1808+G1815</f>
        <v>2900.6</v>
      </c>
      <c r="H1632" s="48">
        <f t="shared" si="250"/>
        <v>2900.6</v>
      </c>
      <c r="I1632" s="48">
        <v>0</v>
      </c>
      <c r="J1632" s="48">
        <v>0</v>
      </c>
      <c r="K1632" s="48">
        <v>0</v>
      </c>
    </row>
    <row r="1633" spans="1:11">
      <c r="A1633" s="127"/>
      <c r="B1633" s="114"/>
      <c r="C1633" s="75" t="s">
        <v>219</v>
      </c>
      <c r="D1633" s="48">
        <f>D1641+D1669+D1704+D1725+D1746+D1774+D1781+D1788+D1795+D1802+D1809+D1816</f>
        <v>0</v>
      </c>
      <c r="E1633" s="48" t="s">
        <v>265</v>
      </c>
      <c r="F1633" s="48" t="s">
        <v>265</v>
      </c>
      <c r="G1633" s="48" t="s">
        <v>265</v>
      </c>
      <c r="H1633" s="48">
        <f>H1641+H1669+H1704+H1725+H1746+H1774+H1781+H1788+H1795+H1802+H1809+H1816</f>
        <v>0</v>
      </c>
      <c r="I1633" s="48">
        <v>0</v>
      </c>
      <c r="J1633" s="48" t="s">
        <v>265</v>
      </c>
      <c r="K1633" s="48" t="s">
        <v>265</v>
      </c>
    </row>
    <row r="1634" spans="1:11" ht="31.5">
      <c r="A1634" s="127"/>
      <c r="B1634" s="114"/>
      <c r="C1634" s="75" t="s">
        <v>220</v>
      </c>
      <c r="D1634" s="48">
        <f>D1642+D1670+D1705+D1726+D1747+D1775+D1782+D1789+D1796+D1803+D1810+D1817</f>
        <v>0</v>
      </c>
      <c r="E1634" s="48" t="s">
        <v>265</v>
      </c>
      <c r="F1634" s="48" t="s">
        <v>265</v>
      </c>
      <c r="G1634" s="48" t="s">
        <v>265</v>
      </c>
      <c r="H1634" s="48">
        <f>H1642+H1670+H1705+H1726+H1747+H1775+H1782+H1789+H1796+H1803+H1810+H1817</f>
        <v>0</v>
      </c>
      <c r="I1634" s="48">
        <v>0</v>
      </c>
      <c r="J1634" s="48" t="s">
        <v>265</v>
      </c>
      <c r="K1634" s="48" t="s">
        <v>265</v>
      </c>
    </row>
    <row r="1635" spans="1:11">
      <c r="A1635" s="135" t="s">
        <v>64</v>
      </c>
      <c r="B1635" s="135"/>
      <c r="C1635" s="135"/>
      <c r="D1635" s="135"/>
      <c r="E1635" s="135"/>
      <c r="F1635" s="135"/>
      <c r="G1635" s="135"/>
      <c r="H1635" s="135"/>
      <c r="I1635" s="135"/>
      <c r="J1635" s="135"/>
      <c r="K1635" s="135"/>
    </row>
    <row r="1636" spans="1:11">
      <c r="A1636" s="131" t="s">
        <v>28</v>
      </c>
      <c r="B1636" s="114" t="s">
        <v>195</v>
      </c>
      <c r="C1636" s="38" t="s">
        <v>3</v>
      </c>
      <c r="D1636" s="48">
        <f>D1637+D1639+D1641+D1642</f>
        <v>200</v>
      </c>
      <c r="E1636" s="48" t="s">
        <v>265</v>
      </c>
      <c r="F1636" s="48" t="s">
        <v>265</v>
      </c>
      <c r="G1636" s="48" t="s">
        <v>265</v>
      </c>
      <c r="H1636" s="48">
        <f>H1637+H1639+H1641+H1642</f>
        <v>0</v>
      </c>
      <c r="I1636" s="48">
        <f t="shared" ref="I1636:I1699" si="251">H1636/D1636*100</f>
        <v>0</v>
      </c>
      <c r="J1636" s="48" t="s">
        <v>265</v>
      </c>
      <c r="K1636" s="48" t="s">
        <v>265</v>
      </c>
    </row>
    <row r="1637" spans="1:11">
      <c r="A1637" s="131"/>
      <c r="B1637" s="114"/>
      <c r="C1637" s="65" t="s">
        <v>4</v>
      </c>
      <c r="D1637" s="57">
        <f>SUM(D1644+D1651+D1658)</f>
        <v>200</v>
      </c>
      <c r="E1637" s="57">
        <f t="shared" ref="E1637:F1637" si="252">SUM(E1644+E1651+E1658)</f>
        <v>200</v>
      </c>
      <c r="F1637" s="57">
        <f t="shared" si="252"/>
        <v>180</v>
      </c>
      <c r="G1637" s="57">
        <f t="shared" ref="G1637:H1642" si="253">SUM(G1644+G1651+G1658)</f>
        <v>0</v>
      </c>
      <c r="H1637" s="48">
        <f t="shared" si="253"/>
        <v>0</v>
      </c>
      <c r="I1637" s="48">
        <f t="shared" si="251"/>
        <v>0</v>
      </c>
      <c r="J1637" s="48">
        <f t="shared" ref="J1637:J1700" si="254">G1637/E1637*100</f>
        <v>0</v>
      </c>
      <c r="K1637" s="49">
        <f t="shared" ref="K1637:K1700" si="255">G1637/F1637*100</f>
        <v>0</v>
      </c>
    </row>
    <row r="1638" spans="1:11" ht="31.5">
      <c r="A1638" s="131"/>
      <c r="B1638" s="114"/>
      <c r="C1638" s="75" t="s">
        <v>201</v>
      </c>
      <c r="D1638" s="57">
        <v>0</v>
      </c>
      <c r="E1638" s="57">
        <v>0</v>
      </c>
      <c r="F1638" s="48">
        <v>0</v>
      </c>
      <c r="G1638" s="57">
        <f t="shared" si="253"/>
        <v>0</v>
      </c>
      <c r="H1638" s="48">
        <f t="shared" si="253"/>
        <v>0</v>
      </c>
      <c r="I1638" s="48">
        <v>0</v>
      </c>
      <c r="J1638" s="48">
        <v>0</v>
      </c>
      <c r="K1638" s="49">
        <v>0</v>
      </c>
    </row>
    <row r="1639" spans="1:11">
      <c r="A1639" s="131"/>
      <c r="B1639" s="114"/>
      <c r="C1639" s="65" t="s">
        <v>9</v>
      </c>
      <c r="D1639" s="57">
        <f>SUM(D1646+D1653+D1660)</f>
        <v>0</v>
      </c>
      <c r="E1639" s="57">
        <f>SUM(E1646+E1653+E1660)</f>
        <v>0</v>
      </c>
      <c r="F1639" s="48">
        <f>SUM(F1646+F1653+F1660)</f>
        <v>0</v>
      </c>
      <c r="G1639" s="57">
        <f t="shared" si="253"/>
        <v>0</v>
      </c>
      <c r="H1639" s="48">
        <f t="shared" si="253"/>
        <v>0</v>
      </c>
      <c r="I1639" s="48">
        <v>0</v>
      </c>
      <c r="J1639" s="48">
        <v>0</v>
      </c>
      <c r="K1639" s="49">
        <v>0</v>
      </c>
    </row>
    <row r="1640" spans="1:11" ht="31.5">
      <c r="A1640" s="131"/>
      <c r="B1640" s="114"/>
      <c r="C1640" s="75" t="s">
        <v>202</v>
      </c>
      <c r="D1640" s="57">
        <v>0</v>
      </c>
      <c r="E1640" s="57">
        <f>SUM(E1647+E1654+E1661)</f>
        <v>0</v>
      </c>
      <c r="F1640" s="48">
        <f>SUM(F1647+F1654+F1661)</f>
        <v>0</v>
      </c>
      <c r="G1640" s="57">
        <f t="shared" si="253"/>
        <v>0</v>
      </c>
      <c r="H1640" s="48">
        <f t="shared" si="253"/>
        <v>0</v>
      </c>
      <c r="I1640" s="48">
        <v>0</v>
      </c>
      <c r="J1640" s="48">
        <v>0</v>
      </c>
      <c r="K1640" s="49">
        <v>0</v>
      </c>
    </row>
    <row r="1641" spans="1:11">
      <c r="A1641" s="131"/>
      <c r="B1641" s="114"/>
      <c r="C1641" s="75" t="s">
        <v>219</v>
      </c>
      <c r="D1641" s="57">
        <f>SUM(D1648+D1655+D1662)</f>
        <v>0</v>
      </c>
      <c r="E1641" s="57" t="s">
        <v>265</v>
      </c>
      <c r="F1641" s="48" t="s">
        <v>265</v>
      </c>
      <c r="G1641" s="57" t="s">
        <v>265</v>
      </c>
      <c r="H1641" s="48">
        <f t="shared" si="253"/>
        <v>0</v>
      </c>
      <c r="I1641" s="48">
        <v>0</v>
      </c>
      <c r="J1641" s="48" t="s">
        <v>265</v>
      </c>
      <c r="K1641" s="48" t="s">
        <v>265</v>
      </c>
    </row>
    <row r="1642" spans="1:11" ht="31.5">
      <c r="A1642" s="131"/>
      <c r="B1642" s="114"/>
      <c r="C1642" s="75" t="s">
        <v>220</v>
      </c>
      <c r="D1642" s="57">
        <f>SUM(D1649+D1656+D1663)</f>
        <v>0</v>
      </c>
      <c r="E1642" s="57" t="s">
        <v>265</v>
      </c>
      <c r="F1642" s="48" t="s">
        <v>265</v>
      </c>
      <c r="G1642" s="57" t="s">
        <v>265</v>
      </c>
      <c r="H1642" s="48">
        <f t="shared" si="253"/>
        <v>0</v>
      </c>
      <c r="I1642" s="48">
        <v>0</v>
      </c>
      <c r="J1642" s="48" t="s">
        <v>265</v>
      </c>
      <c r="K1642" s="48" t="s">
        <v>265</v>
      </c>
    </row>
    <row r="1643" spans="1:11" hidden="1">
      <c r="A1643" s="131" t="s">
        <v>148</v>
      </c>
      <c r="B1643" s="114" t="s">
        <v>195</v>
      </c>
      <c r="C1643" s="38" t="s">
        <v>3</v>
      </c>
      <c r="D1643" s="48">
        <f>D1644+D1646+D1648+D1649</f>
        <v>0</v>
      </c>
      <c r="E1643" s="48" t="s">
        <v>265</v>
      </c>
      <c r="F1643" s="48" t="s">
        <v>265</v>
      </c>
      <c r="G1643" s="48" t="s">
        <v>265</v>
      </c>
      <c r="H1643" s="48">
        <f>H1644+H1646+H1648+H1649</f>
        <v>0</v>
      </c>
      <c r="I1643" s="48">
        <v>0</v>
      </c>
      <c r="J1643" s="48" t="s">
        <v>265</v>
      </c>
      <c r="K1643" s="48" t="s">
        <v>265</v>
      </c>
    </row>
    <row r="1644" spans="1:11" hidden="1">
      <c r="A1644" s="131"/>
      <c r="B1644" s="114"/>
      <c r="C1644" s="65" t="s">
        <v>4</v>
      </c>
      <c r="D1644" s="48">
        <v>0</v>
      </c>
      <c r="E1644" s="48">
        <v>0</v>
      </c>
      <c r="F1644" s="48">
        <v>0</v>
      </c>
      <c r="G1644" s="48">
        <v>0</v>
      </c>
      <c r="H1644" s="48">
        <v>0</v>
      </c>
      <c r="I1644" s="48">
        <v>0</v>
      </c>
      <c r="J1644" s="48">
        <v>0</v>
      </c>
      <c r="K1644" s="49">
        <v>0</v>
      </c>
    </row>
    <row r="1645" spans="1:11" ht="31.5" hidden="1">
      <c r="A1645" s="131"/>
      <c r="B1645" s="114"/>
      <c r="C1645" s="75" t="s">
        <v>201</v>
      </c>
      <c r="D1645" s="57">
        <v>0</v>
      </c>
      <c r="E1645" s="57">
        <v>0</v>
      </c>
      <c r="F1645" s="48">
        <v>0</v>
      </c>
      <c r="G1645" s="57">
        <v>0</v>
      </c>
      <c r="H1645" s="48">
        <v>0</v>
      </c>
      <c r="I1645" s="48">
        <v>0</v>
      </c>
      <c r="J1645" s="48">
        <v>0</v>
      </c>
      <c r="K1645" s="49">
        <v>0</v>
      </c>
    </row>
    <row r="1646" spans="1:11" hidden="1">
      <c r="A1646" s="131"/>
      <c r="B1646" s="114"/>
      <c r="C1646" s="65" t="s">
        <v>9</v>
      </c>
      <c r="D1646" s="48">
        <v>0</v>
      </c>
      <c r="E1646" s="48">
        <v>0</v>
      </c>
      <c r="F1646" s="48">
        <v>0</v>
      </c>
      <c r="G1646" s="48">
        <v>0</v>
      </c>
      <c r="H1646" s="48">
        <v>0</v>
      </c>
      <c r="I1646" s="48">
        <v>0</v>
      </c>
      <c r="J1646" s="48">
        <v>0</v>
      </c>
      <c r="K1646" s="49">
        <v>0</v>
      </c>
    </row>
    <row r="1647" spans="1:11" ht="31.5" hidden="1">
      <c r="A1647" s="131"/>
      <c r="B1647" s="114"/>
      <c r="C1647" s="75" t="s">
        <v>202</v>
      </c>
      <c r="D1647" s="57">
        <v>0</v>
      </c>
      <c r="E1647" s="57">
        <v>0</v>
      </c>
      <c r="F1647" s="48">
        <v>0</v>
      </c>
      <c r="G1647" s="57">
        <v>0</v>
      </c>
      <c r="H1647" s="48">
        <v>0</v>
      </c>
      <c r="I1647" s="48">
        <v>0</v>
      </c>
      <c r="J1647" s="48">
        <v>0</v>
      </c>
      <c r="K1647" s="49">
        <v>0</v>
      </c>
    </row>
    <row r="1648" spans="1:11" hidden="1">
      <c r="A1648" s="131"/>
      <c r="B1648" s="114"/>
      <c r="C1648" s="75" t="s">
        <v>219</v>
      </c>
      <c r="D1648" s="48">
        <v>0</v>
      </c>
      <c r="E1648" s="48" t="s">
        <v>265</v>
      </c>
      <c r="F1648" s="48" t="s">
        <v>265</v>
      </c>
      <c r="G1648" s="48" t="s">
        <v>265</v>
      </c>
      <c r="H1648" s="48">
        <v>0</v>
      </c>
      <c r="I1648" s="48">
        <v>0</v>
      </c>
      <c r="J1648" s="48" t="s">
        <v>265</v>
      </c>
      <c r="K1648" s="48" t="s">
        <v>265</v>
      </c>
    </row>
    <row r="1649" spans="1:11" ht="31.5" hidden="1">
      <c r="A1649" s="131"/>
      <c r="B1649" s="114"/>
      <c r="C1649" s="75" t="s">
        <v>220</v>
      </c>
      <c r="D1649" s="48">
        <v>0</v>
      </c>
      <c r="E1649" s="48" t="s">
        <v>265</v>
      </c>
      <c r="F1649" s="48" t="s">
        <v>265</v>
      </c>
      <c r="G1649" s="48" t="s">
        <v>265</v>
      </c>
      <c r="H1649" s="48">
        <v>0</v>
      </c>
      <c r="I1649" s="48">
        <v>0</v>
      </c>
      <c r="J1649" s="48" t="s">
        <v>265</v>
      </c>
      <c r="K1649" s="48" t="s">
        <v>265</v>
      </c>
    </row>
    <row r="1650" spans="1:11">
      <c r="A1650" s="131" t="s">
        <v>149</v>
      </c>
      <c r="B1650" s="114" t="s">
        <v>195</v>
      </c>
      <c r="C1650" s="38" t="s">
        <v>3</v>
      </c>
      <c r="D1650" s="48">
        <f>D1651+D1653+D1655+D1656</f>
        <v>200</v>
      </c>
      <c r="E1650" s="48" t="s">
        <v>265</v>
      </c>
      <c r="F1650" s="48" t="s">
        <v>265</v>
      </c>
      <c r="G1650" s="48" t="s">
        <v>265</v>
      </c>
      <c r="H1650" s="48">
        <f>H1651+H1653+H1655+H1656</f>
        <v>0</v>
      </c>
      <c r="I1650" s="48">
        <f t="shared" si="251"/>
        <v>0</v>
      </c>
      <c r="J1650" s="48" t="s">
        <v>265</v>
      </c>
      <c r="K1650" s="48" t="s">
        <v>265</v>
      </c>
    </row>
    <row r="1651" spans="1:11">
      <c r="A1651" s="131"/>
      <c r="B1651" s="114"/>
      <c r="C1651" s="65" t="s">
        <v>4</v>
      </c>
      <c r="D1651" s="48">
        <v>200</v>
      </c>
      <c r="E1651" s="48">
        <v>200</v>
      </c>
      <c r="F1651" s="48">
        <v>180</v>
      </c>
      <c r="G1651" s="48">
        <v>0</v>
      </c>
      <c r="H1651" s="48">
        <v>0</v>
      </c>
      <c r="I1651" s="48">
        <f t="shared" si="251"/>
        <v>0</v>
      </c>
      <c r="J1651" s="48">
        <f t="shared" si="254"/>
        <v>0</v>
      </c>
      <c r="K1651" s="49">
        <f t="shared" si="255"/>
        <v>0</v>
      </c>
    </row>
    <row r="1652" spans="1:11" ht="31.5">
      <c r="A1652" s="131"/>
      <c r="B1652" s="114"/>
      <c r="C1652" s="75" t="s">
        <v>201</v>
      </c>
      <c r="D1652" s="57">
        <v>0</v>
      </c>
      <c r="E1652" s="57">
        <v>0</v>
      </c>
      <c r="F1652" s="48">
        <v>0</v>
      </c>
      <c r="G1652" s="57">
        <v>0</v>
      </c>
      <c r="H1652" s="48">
        <v>0</v>
      </c>
      <c r="I1652" s="48">
        <v>0</v>
      </c>
      <c r="J1652" s="48">
        <v>0</v>
      </c>
      <c r="K1652" s="49">
        <v>0</v>
      </c>
    </row>
    <row r="1653" spans="1:11">
      <c r="A1653" s="131"/>
      <c r="B1653" s="114"/>
      <c r="C1653" s="65" t="s">
        <v>9</v>
      </c>
      <c r="D1653" s="48">
        <v>0</v>
      </c>
      <c r="E1653" s="48">
        <v>0</v>
      </c>
      <c r="F1653" s="48">
        <v>0</v>
      </c>
      <c r="G1653" s="48">
        <v>0</v>
      </c>
      <c r="H1653" s="48">
        <v>0</v>
      </c>
      <c r="I1653" s="48">
        <v>0</v>
      </c>
      <c r="J1653" s="48">
        <v>0</v>
      </c>
      <c r="K1653" s="49">
        <v>0</v>
      </c>
    </row>
    <row r="1654" spans="1:11" ht="31.5">
      <c r="A1654" s="131"/>
      <c r="B1654" s="114"/>
      <c r="C1654" s="75" t="s">
        <v>202</v>
      </c>
      <c r="D1654" s="57">
        <v>0</v>
      </c>
      <c r="E1654" s="57">
        <v>0</v>
      </c>
      <c r="F1654" s="48">
        <v>0</v>
      </c>
      <c r="G1654" s="57">
        <v>0</v>
      </c>
      <c r="H1654" s="48">
        <v>0</v>
      </c>
      <c r="I1654" s="48">
        <v>0</v>
      </c>
      <c r="J1654" s="48">
        <v>0</v>
      </c>
      <c r="K1654" s="49">
        <v>0</v>
      </c>
    </row>
    <row r="1655" spans="1:11">
      <c r="A1655" s="131"/>
      <c r="B1655" s="114"/>
      <c r="C1655" s="75" t="s">
        <v>219</v>
      </c>
      <c r="D1655" s="48">
        <v>0</v>
      </c>
      <c r="E1655" s="48" t="s">
        <v>265</v>
      </c>
      <c r="F1655" s="48" t="s">
        <v>265</v>
      </c>
      <c r="G1655" s="48" t="s">
        <v>265</v>
      </c>
      <c r="H1655" s="48">
        <v>0</v>
      </c>
      <c r="I1655" s="48">
        <v>0</v>
      </c>
      <c r="J1655" s="48" t="s">
        <v>265</v>
      </c>
      <c r="K1655" s="48" t="s">
        <v>265</v>
      </c>
    </row>
    <row r="1656" spans="1:11" ht="31.5">
      <c r="A1656" s="131"/>
      <c r="B1656" s="114"/>
      <c r="C1656" s="75" t="s">
        <v>220</v>
      </c>
      <c r="D1656" s="48">
        <v>0</v>
      </c>
      <c r="E1656" s="48" t="s">
        <v>265</v>
      </c>
      <c r="F1656" s="48" t="s">
        <v>265</v>
      </c>
      <c r="G1656" s="48" t="s">
        <v>265</v>
      </c>
      <c r="H1656" s="48">
        <v>0</v>
      </c>
      <c r="I1656" s="48">
        <v>0</v>
      </c>
      <c r="J1656" s="48" t="s">
        <v>265</v>
      </c>
      <c r="K1656" s="48" t="s">
        <v>265</v>
      </c>
    </row>
    <row r="1657" spans="1:11" hidden="1">
      <c r="A1657" s="131" t="s">
        <v>210</v>
      </c>
      <c r="B1657" s="114" t="s">
        <v>195</v>
      </c>
      <c r="C1657" s="38" t="s">
        <v>3</v>
      </c>
      <c r="D1657" s="48">
        <f>D1658+D1660+D1662+D1663</f>
        <v>0</v>
      </c>
      <c r="E1657" s="48" t="s">
        <v>265</v>
      </c>
      <c r="F1657" s="48" t="s">
        <v>265</v>
      </c>
      <c r="G1657" s="48" t="s">
        <v>265</v>
      </c>
      <c r="H1657" s="48">
        <f>H1658+H1660+H1662+H1663</f>
        <v>0</v>
      </c>
      <c r="I1657" s="48">
        <v>0</v>
      </c>
      <c r="J1657" s="48" t="s">
        <v>265</v>
      </c>
      <c r="K1657" s="48" t="s">
        <v>265</v>
      </c>
    </row>
    <row r="1658" spans="1:11" hidden="1">
      <c r="A1658" s="131"/>
      <c r="B1658" s="114"/>
      <c r="C1658" s="65" t="s">
        <v>4</v>
      </c>
      <c r="D1658" s="48">
        <v>0</v>
      </c>
      <c r="E1658" s="48">
        <v>0</v>
      </c>
      <c r="F1658" s="48">
        <v>0</v>
      </c>
      <c r="G1658" s="48">
        <v>0</v>
      </c>
      <c r="H1658" s="48">
        <v>0</v>
      </c>
      <c r="I1658" s="48">
        <v>0</v>
      </c>
      <c r="J1658" s="48">
        <v>0</v>
      </c>
      <c r="K1658" s="49">
        <v>0</v>
      </c>
    </row>
    <row r="1659" spans="1:11" ht="31.5" hidden="1">
      <c r="A1659" s="131"/>
      <c r="B1659" s="114"/>
      <c r="C1659" s="75" t="s">
        <v>201</v>
      </c>
      <c r="D1659" s="48">
        <v>0</v>
      </c>
      <c r="E1659" s="48">
        <v>0</v>
      </c>
      <c r="F1659" s="48">
        <v>0</v>
      </c>
      <c r="G1659" s="48">
        <v>0</v>
      </c>
      <c r="H1659" s="48">
        <v>0</v>
      </c>
      <c r="I1659" s="48">
        <v>0</v>
      </c>
      <c r="J1659" s="48">
        <v>0</v>
      </c>
      <c r="K1659" s="49">
        <v>0</v>
      </c>
    </row>
    <row r="1660" spans="1:11" hidden="1">
      <c r="A1660" s="131"/>
      <c r="B1660" s="114"/>
      <c r="C1660" s="65" t="s">
        <v>9</v>
      </c>
      <c r="D1660" s="48">
        <v>0</v>
      </c>
      <c r="E1660" s="48">
        <v>0</v>
      </c>
      <c r="F1660" s="48">
        <v>0</v>
      </c>
      <c r="G1660" s="48">
        <v>0</v>
      </c>
      <c r="H1660" s="48">
        <v>0</v>
      </c>
      <c r="I1660" s="48">
        <v>0</v>
      </c>
      <c r="J1660" s="48">
        <v>0</v>
      </c>
      <c r="K1660" s="49">
        <v>0</v>
      </c>
    </row>
    <row r="1661" spans="1:11" ht="31.5" hidden="1">
      <c r="A1661" s="131"/>
      <c r="B1661" s="114"/>
      <c r="C1661" s="75" t="s">
        <v>202</v>
      </c>
      <c r="D1661" s="48">
        <v>0</v>
      </c>
      <c r="E1661" s="48">
        <v>0</v>
      </c>
      <c r="F1661" s="48">
        <v>0</v>
      </c>
      <c r="G1661" s="48">
        <v>0</v>
      </c>
      <c r="H1661" s="48">
        <v>0</v>
      </c>
      <c r="I1661" s="48">
        <v>0</v>
      </c>
      <c r="J1661" s="48">
        <v>0</v>
      </c>
      <c r="K1661" s="49">
        <v>0</v>
      </c>
    </row>
    <row r="1662" spans="1:11" hidden="1">
      <c r="A1662" s="131"/>
      <c r="B1662" s="114"/>
      <c r="C1662" s="75" t="s">
        <v>219</v>
      </c>
      <c r="D1662" s="48">
        <v>0</v>
      </c>
      <c r="E1662" s="48" t="s">
        <v>265</v>
      </c>
      <c r="F1662" s="48" t="s">
        <v>265</v>
      </c>
      <c r="G1662" s="48" t="s">
        <v>265</v>
      </c>
      <c r="H1662" s="48">
        <v>0</v>
      </c>
      <c r="I1662" s="48">
        <v>0</v>
      </c>
      <c r="J1662" s="48" t="s">
        <v>265</v>
      </c>
      <c r="K1662" s="48" t="s">
        <v>265</v>
      </c>
    </row>
    <row r="1663" spans="1:11" ht="31.5" hidden="1">
      <c r="A1663" s="131"/>
      <c r="B1663" s="114"/>
      <c r="C1663" s="75" t="s">
        <v>220</v>
      </c>
      <c r="D1663" s="48">
        <v>0</v>
      </c>
      <c r="E1663" s="48" t="s">
        <v>265</v>
      </c>
      <c r="F1663" s="48" t="s">
        <v>265</v>
      </c>
      <c r="G1663" s="48" t="s">
        <v>265</v>
      </c>
      <c r="H1663" s="48">
        <v>0</v>
      </c>
      <c r="I1663" s="48">
        <v>0</v>
      </c>
      <c r="J1663" s="48" t="s">
        <v>265</v>
      </c>
      <c r="K1663" s="48" t="s">
        <v>265</v>
      </c>
    </row>
    <row r="1664" spans="1:11">
      <c r="A1664" s="131" t="s">
        <v>34</v>
      </c>
      <c r="B1664" s="114" t="s">
        <v>195</v>
      </c>
      <c r="C1664" s="38" t="s">
        <v>3</v>
      </c>
      <c r="D1664" s="48">
        <f>D1665+D1667+D1669+D1670</f>
        <v>8135</v>
      </c>
      <c r="E1664" s="48" t="s">
        <v>265</v>
      </c>
      <c r="F1664" s="48" t="s">
        <v>265</v>
      </c>
      <c r="G1664" s="48" t="s">
        <v>265</v>
      </c>
      <c r="H1664" s="48">
        <f>H1665+H1667+H1669+H1670</f>
        <v>0</v>
      </c>
      <c r="I1664" s="48">
        <f t="shared" si="251"/>
        <v>0</v>
      </c>
      <c r="J1664" s="48" t="s">
        <v>265</v>
      </c>
      <c r="K1664" s="48" t="s">
        <v>265</v>
      </c>
    </row>
    <row r="1665" spans="1:14">
      <c r="A1665" s="131"/>
      <c r="B1665" s="114"/>
      <c r="C1665" s="75" t="s">
        <v>4</v>
      </c>
      <c r="D1665" s="57">
        <f>D1672+D1679+D1686+D1693</f>
        <v>8135</v>
      </c>
      <c r="E1665" s="57">
        <f t="shared" ref="E1665:F1665" si="256">E1672+E1679+E1686+E1693</f>
        <v>8135</v>
      </c>
      <c r="F1665" s="57">
        <f t="shared" si="256"/>
        <v>7321.5</v>
      </c>
      <c r="G1665" s="57">
        <f>G1672+G1679+G1686+G1693</f>
        <v>0</v>
      </c>
      <c r="H1665" s="48">
        <f>H1672+H1679+H1686+H1693</f>
        <v>0</v>
      </c>
      <c r="I1665" s="48">
        <f t="shared" si="251"/>
        <v>0</v>
      </c>
      <c r="J1665" s="48">
        <f t="shared" si="254"/>
        <v>0</v>
      </c>
      <c r="K1665" s="49">
        <f t="shared" si="255"/>
        <v>0</v>
      </c>
      <c r="M1665" s="17"/>
      <c r="N1665" s="17"/>
    </row>
    <row r="1666" spans="1:14" ht="31.5">
      <c r="A1666" s="131"/>
      <c r="B1666" s="114"/>
      <c r="C1666" s="75" t="s">
        <v>201</v>
      </c>
      <c r="D1666" s="57">
        <v>0</v>
      </c>
      <c r="E1666" s="57">
        <v>0</v>
      </c>
      <c r="F1666" s="48">
        <v>0</v>
      </c>
      <c r="G1666" s="57">
        <f t="shared" ref="F1666:H1670" si="257">G1673+G1680+G1687+G1694</f>
        <v>0</v>
      </c>
      <c r="H1666" s="48">
        <f t="shared" si="257"/>
        <v>0</v>
      </c>
      <c r="I1666" s="48">
        <v>0</v>
      </c>
      <c r="J1666" s="48">
        <v>0</v>
      </c>
      <c r="K1666" s="49">
        <v>0</v>
      </c>
      <c r="L1666" s="7"/>
    </row>
    <row r="1667" spans="1:14">
      <c r="A1667" s="131"/>
      <c r="B1667" s="114"/>
      <c r="C1667" s="75" t="s">
        <v>218</v>
      </c>
      <c r="D1667" s="57">
        <f>D1674+D1681+D1688+D1695</f>
        <v>0</v>
      </c>
      <c r="E1667" s="57">
        <f>E1674+E1681+E1688+E1695</f>
        <v>0</v>
      </c>
      <c r="F1667" s="48">
        <f t="shared" si="257"/>
        <v>0</v>
      </c>
      <c r="G1667" s="57">
        <f t="shared" si="257"/>
        <v>0</v>
      </c>
      <c r="H1667" s="48">
        <f t="shared" si="257"/>
        <v>0</v>
      </c>
      <c r="I1667" s="48">
        <v>0</v>
      </c>
      <c r="J1667" s="48">
        <v>0</v>
      </c>
      <c r="K1667" s="49">
        <v>0</v>
      </c>
    </row>
    <row r="1668" spans="1:14" ht="31.5">
      <c r="A1668" s="131"/>
      <c r="B1668" s="114"/>
      <c r="C1668" s="75" t="s">
        <v>202</v>
      </c>
      <c r="D1668" s="57">
        <v>0</v>
      </c>
      <c r="E1668" s="57">
        <f>E1675+E1682+E1689+E1696</f>
        <v>0</v>
      </c>
      <c r="F1668" s="48">
        <f>F1675+F1682+F1689+F1696</f>
        <v>0</v>
      </c>
      <c r="G1668" s="57">
        <f t="shared" si="257"/>
        <v>0</v>
      </c>
      <c r="H1668" s="48">
        <f t="shared" si="257"/>
        <v>0</v>
      </c>
      <c r="I1668" s="48">
        <v>0</v>
      </c>
      <c r="J1668" s="48">
        <v>0</v>
      </c>
      <c r="K1668" s="49">
        <v>0</v>
      </c>
    </row>
    <row r="1669" spans="1:14">
      <c r="A1669" s="131"/>
      <c r="B1669" s="114"/>
      <c r="C1669" s="75" t="s">
        <v>219</v>
      </c>
      <c r="D1669" s="57">
        <f>D1676+D1683+D1690+D1697</f>
        <v>0</v>
      </c>
      <c r="E1669" s="57" t="s">
        <v>265</v>
      </c>
      <c r="F1669" s="48" t="s">
        <v>265</v>
      </c>
      <c r="G1669" s="48" t="s">
        <v>265</v>
      </c>
      <c r="H1669" s="48">
        <f t="shared" si="257"/>
        <v>0</v>
      </c>
      <c r="I1669" s="48">
        <v>0</v>
      </c>
      <c r="J1669" s="48" t="s">
        <v>265</v>
      </c>
      <c r="K1669" s="48" t="s">
        <v>265</v>
      </c>
    </row>
    <row r="1670" spans="1:14" ht="31.5">
      <c r="A1670" s="131"/>
      <c r="B1670" s="114"/>
      <c r="C1670" s="75" t="s">
        <v>220</v>
      </c>
      <c r="D1670" s="57">
        <f>D1677+D1684+D1691+D1698</f>
        <v>0</v>
      </c>
      <c r="E1670" s="57" t="s">
        <v>265</v>
      </c>
      <c r="F1670" s="48" t="s">
        <v>265</v>
      </c>
      <c r="G1670" s="48" t="s">
        <v>265</v>
      </c>
      <c r="H1670" s="48">
        <f t="shared" si="257"/>
        <v>0</v>
      </c>
      <c r="I1670" s="48">
        <v>0</v>
      </c>
      <c r="J1670" s="48" t="s">
        <v>265</v>
      </c>
      <c r="K1670" s="48" t="s">
        <v>265</v>
      </c>
    </row>
    <row r="1671" spans="1:14">
      <c r="A1671" s="131" t="s">
        <v>150</v>
      </c>
      <c r="B1671" s="114" t="s">
        <v>195</v>
      </c>
      <c r="C1671" s="38" t="s">
        <v>3</v>
      </c>
      <c r="D1671" s="48">
        <f>D1672+D1674+D1676+D1677</f>
        <v>7769</v>
      </c>
      <c r="E1671" s="48" t="s">
        <v>265</v>
      </c>
      <c r="F1671" s="48" t="s">
        <v>265</v>
      </c>
      <c r="G1671" s="48" t="s">
        <v>265</v>
      </c>
      <c r="H1671" s="48">
        <f>H1672+H1674+H1676+H1677</f>
        <v>0</v>
      </c>
      <c r="I1671" s="48">
        <f t="shared" si="251"/>
        <v>0</v>
      </c>
      <c r="J1671" s="48" t="s">
        <v>265</v>
      </c>
      <c r="K1671" s="48" t="s">
        <v>265</v>
      </c>
    </row>
    <row r="1672" spans="1:14">
      <c r="A1672" s="131"/>
      <c r="B1672" s="114"/>
      <c r="C1672" s="75" t="s">
        <v>4</v>
      </c>
      <c r="D1672" s="48">
        <v>7769</v>
      </c>
      <c r="E1672" s="48">
        <v>7769</v>
      </c>
      <c r="F1672" s="48">
        <v>6955.5</v>
      </c>
      <c r="G1672" s="48">
        <v>0</v>
      </c>
      <c r="H1672" s="48">
        <v>0</v>
      </c>
      <c r="I1672" s="48">
        <f t="shared" si="251"/>
        <v>0</v>
      </c>
      <c r="J1672" s="48">
        <f t="shared" si="254"/>
        <v>0</v>
      </c>
      <c r="K1672" s="49">
        <f t="shared" si="255"/>
        <v>0</v>
      </c>
      <c r="M1672" s="17"/>
      <c r="N1672" s="17"/>
    </row>
    <row r="1673" spans="1:14" ht="31.5">
      <c r="A1673" s="131"/>
      <c r="B1673" s="114"/>
      <c r="C1673" s="75" t="s">
        <v>201</v>
      </c>
      <c r="D1673" s="57">
        <v>0</v>
      </c>
      <c r="E1673" s="57">
        <v>0</v>
      </c>
      <c r="F1673" s="48">
        <v>0</v>
      </c>
      <c r="G1673" s="57">
        <v>0</v>
      </c>
      <c r="H1673" s="48">
        <v>0</v>
      </c>
      <c r="I1673" s="48">
        <v>0</v>
      </c>
      <c r="J1673" s="48">
        <v>0</v>
      </c>
      <c r="K1673" s="49">
        <v>0</v>
      </c>
    </row>
    <row r="1674" spans="1:14">
      <c r="A1674" s="131"/>
      <c r="B1674" s="114"/>
      <c r="C1674" s="75" t="s">
        <v>218</v>
      </c>
      <c r="D1674" s="48">
        <v>0</v>
      </c>
      <c r="E1674" s="48">
        <v>0</v>
      </c>
      <c r="F1674" s="48">
        <v>0</v>
      </c>
      <c r="G1674" s="48">
        <v>0</v>
      </c>
      <c r="H1674" s="48">
        <v>0</v>
      </c>
      <c r="I1674" s="48">
        <v>0</v>
      </c>
      <c r="J1674" s="48">
        <v>0</v>
      </c>
      <c r="K1674" s="49">
        <v>0</v>
      </c>
      <c r="M1674" s="17"/>
    </row>
    <row r="1675" spans="1:14" ht="31.5">
      <c r="A1675" s="131"/>
      <c r="B1675" s="114"/>
      <c r="C1675" s="75" t="s">
        <v>202</v>
      </c>
      <c r="D1675" s="57">
        <v>0</v>
      </c>
      <c r="E1675" s="57">
        <v>0</v>
      </c>
      <c r="F1675" s="48">
        <v>0</v>
      </c>
      <c r="G1675" s="57">
        <v>0</v>
      </c>
      <c r="H1675" s="48">
        <v>0</v>
      </c>
      <c r="I1675" s="48">
        <v>0</v>
      </c>
      <c r="J1675" s="48">
        <v>0</v>
      </c>
      <c r="K1675" s="49">
        <v>0</v>
      </c>
    </row>
    <row r="1676" spans="1:14">
      <c r="A1676" s="131"/>
      <c r="B1676" s="114"/>
      <c r="C1676" s="75" t="s">
        <v>219</v>
      </c>
      <c r="D1676" s="48">
        <v>0</v>
      </c>
      <c r="E1676" s="48" t="s">
        <v>265</v>
      </c>
      <c r="F1676" s="48" t="s">
        <v>265</v>
      </c>
      <c r="G1676" s="48" t="s">
        <v>265</v>
      </c>
      <c r="H1676" s="48">
        <v>0</v>
      </c>
      <c r="I1676" s="48">
        <v>0</v>
      </c>
      <c r="J1676" s="48" t="s">
        <v>265</v>
      </c>
      <c r="K1676" s="48" t="s">
        <v>265</v>
      </c>
    </row>
    <row r="1677" spans="1:14" ht="31.5">
      <c r="A1677" s="131"/>
      <c r="B1677" s="114"/>
      <c r="C1677" s="75" t="s">
        <v>220</v>
      </c>
      <c r="D1677" s="48">
        <v>0</v>
      </c>
      <c r="E1677" s="48" t="s">
        <v>265</v>
      </c>
      <c r="F1677" s="48" t="s">
        <v>265</v>
      </c>
      <c r="G1677" s="48" t="s">
        <v>265</v>
      </c>
      <c r="H1677" s="48">
        <v>0</v>
      </c>
      <c r="I1677" s="48">
        <v>0</v>
      </c>
      <c r="J1677" s="48" t="s">
        <v>265</v>
      </c>
      <c r="K1677" s="48" t="s">
        <v>265</v>
      </c>
    </row>
    <row r="1678" spans="1:14" hidden="1">
      <c r="A1678" s="131" t="s">
        <v>151</v>
      </c>
      <c r="B1678" s="114" t="s">
        <v>195</v>
      </c>
      <c r="C1678" s="38" t="s">
        <v>3</v>
      </c>
      <c r="D1678" s="48">
        <f>D1679+D1681+D1683+D1684</f>
        <v>0</v>
      </c>
      <c r="E1678" s="48" t="s">
        <v>265</v>
      </c>
      <c r="F1678" s="48" t="s">
        <v>265</v>
      </c>
      <c r="G1678" s="48" t="s">
        <v>265</v>
      </c>
      <c r="H1678" s="48">
        <f>H1679+H1681+H1683+H1684</f>
        <v>0</v>
      </c>
      <c r="I1678" s="48">
        <v>0</v>
      </c>
      <c r="J1678" s="48" t="s">
        <v>265</v>
      </c>
      <c r="K1678" s="48" t="s">
        <v>265</v>
      </c>
    </row>
    <row r="1679" spans="1:14" hidden="1">
      <c r="A1679" s="131"/>
      <c r="B1679" s="114"/>
      <c r="C1679" s="75" t="s">
        <v>4</v>
      </c>
      <c r="D1679" s="48">
        <v>0</v>
      </c>
      <c r="E1679" s="48">
        <v>0</v>
      </c>
      <c r="F1679" s="48">
        <v>0</v>
      </c>
      <c r="G1679" s="48">
        <v>0</v>
      </c>
      <c r="H1679" s="48">
        <v>0</v>
      </c>
      <c r="I1679" s="48">
        <v>0</v>
      </c>
      <c r="J1679" s="48">
        <v>0</v>
      </c>
      <c r="K1679" s="49">
        <v>0</v>
      </c>
    </row>
    <row r="1680" spans="1:14" ht="31.5" hidden="1">
      <c r="A1680" s="131"/>
      <c r="B1680" s="114"/>
      <c r="C1680" s="75" t="s">
        <v>201</v>
      </c>
      <c r="D1680" s="57">
        <v>0</v>
      </c>
      <c r="E1680" s="57">
        <v>0</v>
      </c>
      <c r="F1680" s="48">
        <v>0</v>
      </c>
      <c r="G1680" s="57">
        <v>0</v>
      </c>
      <c r="H1680" s="48">
        <v>0</v>
      </c>
      <c r="I1680" s="48">
        <v>0</v>
      </c>
      <c r="J1680" s="48">
        <v>0</v>
      </c>
      <c r="K1680" s="49">
        <v>0</v>
      </c>
    </row>
    <row r="1681" spans="1:11" hidden="1">
      <c r="A1681" s="131"/>
      <c r="B1681" s="114"/>
      <c r="C1681" s="75" t="s">
        <v>9</v>
      </c>
      <c r="D1681" s="48">
        <v>0</v>
      </c>
      <c r="E1681" s="48">
        <v>0</v>
      </c>
      <c r="F1681" s="48">
        <v>0</v>
      </c>
      <c r="G1681" s="48">
        <v>0</v>
      </c>
      <c r="H1681" s="48">
        <v>0</v>
      </c>
      <c r="I1681" s="48">
        <v>0</v>
      </c>
      <c r="J1681" s="48">
        <v>0</v>
      </c>
      <c r="K1681" s="49">
        <v>0</v>
      </c>
    </row>
    <row r="1682" spans="1:11" ht="31.5" hidden="1">
      <c r="A1682" s="131"/>
      <c r="B1682" s="114"/>
      <c r="C1682" s="75" t="s">
        <v>202</v>
      </c>
      <c r="D1682" s="57">
        <v>0</v>
      </c>
      <c r="E1682" s="57">
        <v>0</v>
      </c>
      <c r="F1682" s="48">
        <v>0</v>
      </c>
      <c r="G1682" s="57">
        <v>0</v>
      </c>
      <c r="H1682" s="48">
        <v>0</v>
      </c>
      <c r="I1682" s="48">
        <v>0</v>
      </c>
      <c r="J1682" s="48">
        <v>0</v>
      </c>
      <c r="K1682" s="49">
        <v>0</v>
      </c>
    </row>
    <row r="1683" spans="1:11" hidden="1">
      <c r="A1683" s="131"/>
      <c r="B1683" s="114"/>
      <c r="C1683" s="75" t="s">
        <v>219</v>
      </c>
      <c r="D1683" s="48">
        <v>0</v>
      </c>
      <c r="E1683" s="48" t="s">
        <v>265</v>
      </c>
      <c r="F1683" s="48" t="s">
        <v>265</v>
      </c>
      <c r="G1683" s="48" t="s">
        <v>265</v>
      </c>
      <c r="H1683" s="48">
        <v>0</v>
      </c>
      <c r="I1683" s="48">
        <v>0</v>
      </c>
      <c r="J1683" s="48" t="s">
        <v>265</v>
      </c>
      <c r="K1683" s="48" t="s">
        <v>265</v>
      </c>
    </row>
    <row r="1684" spans="1:11" ht="31.5" hidden="1">
      <c r="A1684" s="131"/>
      <c r="B1684" s="114"/>
      <c r="C1684" s="75" t="s">
        <v>220</v>
      </c>
      <c r="D1684" s="48">
        <v>0</v>
      </c>
      <c r="E1684" s="48" t="s">
        <v>265</v>
      </c>
      <c r="F1684" s="48" t="s">
        <v>265</v>
      </c>
      <c r="G1684" s="48" t="s">
        <v>265</v>
      </c>
      <c r="H1684" s="48">
        <v>0</v>
      </c>
      <c r="I1684" s="48">
        <v>0</v>
      </c>
      <c r="J1684" s="48" t="s">
        <v>265</v>
      </c>
      <c r="K1684" s="48" t="s">
        <v>265</v>
      </c>
    </row>
    <row r="1685" spans="1:11">
      <c r="A1685" s="131" t="s">
        <v>152</v>
      </c>
      <c r="B1685" s="114" t="s">
        <v>195</v>
      </c>
      <c r="C1685" s="38" t="s">
        <v>3</v>
      </c>
      <c r="D1685" s="48">
        <f>D1686+D1688+D1690+D1691</f>
        <v>90</v>
      </c>
      <c r="E1685" s="48" t="s">
        <v>265</v>
      </c>
      <c r="F1685" s="48" t="s">
        <v>265</v>
      </c>
      <c r="G1685" s="48" t="s">
        <v>265</v>
      </c>
      <c r="H1685" s="48">
        <f>H1686+H1688+H1690+H1691</f>
        <v>0</v>
      </c>
      <c r="I1685" s="48">
        <f t="shared" si="251"/>
        <v>0</v>
      </c>
      <c r="J1685" s="48" t="s">
        <v>265</v>
      </c>
      <c r="K1685" s="48" t="s">
        <v>265</v>
      </c>
    </row>
    <row r="1686" spans="1:11">
      <c r="A1686" s="131"/>
      <c r="B1686" s="114"/>
      <c r="C1686" s="75" t="s">
        <v>4</v>
      </c>
      <c r="D1686" s="48">
        <v>90</v>
      </c>
      <c r="E1686" s="48">
        <v>90</v>
      </c>
      <c r="F1686" s="48">
        <v>90</v>
      </c>
      <c r="G1686" s="48">
        <v>0</v>
      </c>
      <c r="H1686" s="48">
        <v>0</v>
      </c>
      <c r="I1686" s="48">
        <f t="shared" si="251"/>
        <v>0</v>
      </c>
      <c r="J1686" s="48">
        <f t="shared" si="254"/>
        <v>0</v>
      </c>
      <c r="K1686" s="49">
        <f t="shared" si="255"/>
        <v>0</v>
      </c>
    </row>
    <row r="1687" spans="1:11" ht="31.5">
      <c r="A1687" s="131"/>
      <c r="B1687" s="114"/>
      <c r="C1687" s="75" t="s">
        <v>201</v>
      </c>
      <c r="D1687" s="57">
        <v>0</v>
      </c>
      <c r="E1687" s="57">
        <v>0</v>
      </c>
      <c r="F1687" s="48">
        <v>0</v>
      </c>
      <c r="G1687" s="57">
        <v>0</v>
      </c>
      <c r="H1687" s="48">
        <v>0</v>
      </c>
      <c r="I1687" s="48">
        <v>0</v>
      </c>
      <c r="J1687" s="48">
        <v>0</v>
      </c>
      <c r="K1687" s="49">
        <v>0</v>
      </c>
    </row>
    <row r="1688" spans="1:11">
      <c r="A1688" s="131"/>
      <c r="B1688" s="114"/>
      <c r="C1688" s="75" t="s">
        <v>218</v>
      </c>
      <c r="D1688" s="48">
        <v>0</v>
      </c>
      <c r="E1688" s="48">
        <v>0</v>
      </c>
      <c r="F1688" s="48">
        <v>0</v>
      </c>
      <c r="G1688" s="48">
        <v>0</v>
      </c>
      <c r="H1688" s="48">
        <v>0</v>
      </c>
      <c r="I1688" s="48">
        <v>0</v>
      </c>
      <c r="J1688" s="48">
        <v>0</v>
      </c>
      <c r="K1688" s="49">
        <v>0</v>
      </c>
    </row>
    <row r="1689" spans="1:11" ht="31.5">
      <c r="A1689" s="131"/>
      <c r="B1689" s="114"/>
      <c r="C1689" s="75" t="s">
        <v>202</v>
      </c>
      <c r="D1689" s="57">
        <v>0</v>
      </c>
      <c r="E1689" s="57">
        <v>0</v>
      </c>
      <c r="F1689" s="48">
        <v>0</v>
      </c>
      <c r="G1689" s="57">
        <v>0</v>
      </c>
      <c r="H1689" s="48">
        <v>0</v>
      </c>
      <c r="I1689" s="48">
        <v>0</v>
      </c>
      <c r="J1689" s="48">
        <v>0</v>
      </c>
      <c r="K1689" s="49">
        <v>0</v>
      </c>
    </row>
    <row r="1690" spans="1:11">
      <c r="A1690" s="131"/>
      <c r="B1690" s="114"/>
      <c r="C1690" s="75" t="s">
        <v>219</v>
      </c>
      <c r="D1690" s="48">
        <v>0</v>
      </c>
      <c r="E1690" s="48" t="s">
        <v>265</v>
      </c>
      <c r="F1690" s="48" t="s">
        <v>265</v>
      </c>
      <c r="G1690" s="48" t="s">
        <v>265</v>
      </c>
      <c r="H1690" s="48">
        <v>0</v>
      </c>
      <c r="I1690" s="48">
        <v>0</v>
      </c>
      <c r="J1690" s="48" t="s">
        <v>265</v>
      </c>
      <c r="K1690" s="48" t="s">
        <v>265</v>
      </c>
    </row>
    <row r="1691" spans="1:11" ht="31.5">
      <c r="A1691" s="131"/>
      <c r="B1691" s="114"/>
      <c r="C1691" s="75" t="s">
        <v>220</v>
      </c>
      <c r="D1691" s="48">
        <v>0</v>
      </c>
      <c r="E1691" s="48" t="s">
        <v>265</v>
      </c>
      <c r="F1691" s="48" t="s">
        <v>265</v>
      </c>
      <c r="G1691" s="48" t="s">
        <v>265</v>
      </c>
      <c r="H1691" s="48">
        <v>0</v>
      </c>
      <c r="I1691" s="48">
        <v>0</v>
      </c>
      <c r="J1691" s="48" t="s">
        <v>265</v>
      </c>
      <c r="K1691" s="48" t="s">
        <v>265</v>
      </c>
    </row>
    <row r="1692" spans="1:11">
      <c r="A1692" s="131" t="s">
        <v>153</v>
      </c>
      <c r="B1692" s="114" t="s">
        <v>195</v>
      </c>
      <c r="C1692" s="38" t="s">
        <v>3</v>
      </c>
      <c r="D1692" s="48">
        <f>D1693+D1695+D1697+D1698</f>
        <v>276</v>
      </c>
      <c r="E1692" s="48" t="s">
        <v>265</v>
      </c>
      <c r="F1692" s="48" t="s">
        <v>265</v>
      </c>
      <c r="G1692" s="48" t="s">
        <v>265</v>
      </c>
      <c r="H1692" s="48">
        <f>H1693+H1695+H1697+H1698</f>
        <v>0</v>
      </c>
      <c r="I1692" s="48">
        <v>0</v>
      </c>
      <c r="J1692" s="48" t="s">
        <v>265</v>
      </c>
      <c r="K1692" s="48" t="s">
        <v>265</v>
      </c>
    </row>
    <row r="1693" spans="1:11">
      <c r="A1693" s="131"/>
      <c r="B1693" s="114"/>
      <c r="C1693" s="75" t="s">
        <v>4</v>
      </c>
      <c r="D1693" s="48">
        <v>276</v>
      </c>
      <c r="E1693" s="48">
        <v>276</v>
      </c>
      <c r="F1693" s="48">
        <v>276</v>
      </c>
      <c r="G1693" s="48">
        <v>0</v>
      </c>
      <c r="H1693" s="48">
        <v>0</v>
      </c>
      <c r="I1693" s="48">
        <v>0</v>
      </c>
      <c r="J1693" s="48">
        <v>0</v>
      </c>
      <c r="K1693" s="49">
        <v>0</v>
      </c>
    </row>
    <row r="1694" spans="1:11" ht="31.5">
      <c r="A1694" s="131"/>
      <c r="B1694" s="114"/>
      <c r="C1694" s="75" t="s">
        <v>201</v>
      </c>
      <c r="D1694" s="57">
        <v>0</v>
      </c>
      <c r="E1694" s="57">
        <v>0</v>
      </c>
      <c r="F1694" s="48">
        <v>0</v>
      </c>
      <c r="G1694" s="57">
        <v>0</v>
      </c>
      <c r="H1694" s="48">
        <v>0</v>
      </c>
      <c r="I1694" s="48">
        <v>0</v>
      </c>
      <c r="J1694" s="48">
        <v>0</v>
      </c>
      <c r="K1694" s="49">
        <v>0</v>
      </c>
    </row>
    <row r="1695" spans="1:11">
      <c r="A1695" s="131"/>
      <c r="B1695" s="114"/>
      <c r="C1695" s="75" t="s">
        <v>218</v>
      </c>
      <c r="D1695" s="48">
        <v>0</v>
      </c>
      <c r="E1695" s="48">
        <v>0</v>
      </c>
      <c r="F1695" s="48">
        <v>0</v>
      </c>
      <c r="G1695" s="48">
        <v>0</v>
      </c>
      <c r="H1695" s="48">
        <v>0</v>
      </c>
      <c r="I1695" s="48">
        <v>0</v>
      </c>
      <c r="J1695" s="48">
        <v>0</v>
      </c>
      <c r="K1695" s="49">
        <v>0</v>
      </c>
    </row>
    <row r="1696" spans="1:11" ht="31.5">
      <c r="A1696" s="131"/>
      <c r="B1696" s="114"/>
      <c r="C1696" s="75" t="s">
        <v>202</v>
      </c>
      <c r="D1696" s="57">
        <v>0</v>
      </c>
      <c r="E1696" s="57">
        <v>0</v>
      </c>
      <c r="F1696" s="48">
        <v>0</v>
      </c>
      <c r="G1696" s="57">
        <v>0</v>
      </c>
      <c r="H1696" s="48">
        <v>0</v>
      </c>
      <c r="I1696" s="48">
        <v>0</v>
      </c>
      <c r="J1696" s="48">
        <v>0</v>
      </c>
      <c r="K1696" s="49">
        <v>0</v>
      </c>
    </row>
    <row r="1697" spans="1:14">
      <c r="A1697" s="131"/>
      <c r="B1697" s="114"/>
      <c r="C1697" s="75" t="s">
        <v>219</v>
      </c>
      <c r="D1697" s="48">
        <v>0</v>
      </c>
      <c r="E1697" s="48" t="s">
        <v>265</v>
      </c>
      <c r="F1697" s="48" t="s">
        <v>265</v>
      </c>
      <c r="G1697" s="48" t="s">
        <v>265</v>
      </c>
      <c r="H1697" s="48">
        <v>0</v>
      </c>
      <c r="I1697" s="48">
        <v>0</v>
      </c>
      <c r="J1697" s="48" t="s">
        <v>265</v>
      </c>
      <c r="K1697" s="48" t="s">
        <v>265</v>
      </c>
    </row>
    <row r="1698" spans="1:14" ht="31.5">
      <c r="A1698" s="131"/>
      <c r="B1698" s="114"/>
      <c r="C1698" s="75" t="s">
        <v>220</v>
      </c>
      <c r="D1698" s="48">
        <v>0</v>
      </c>
      <c r="E1698" s="48" t="s">
        <v>265</v>
      </c>
      <c r="F1698" s="48" t="s">
        <v>265</v>
      </c>
      <c r="G1698" s="48" t="s">
        <v>265</v>
      </c>
      <c r="H1698" s="48">
        <v>0</v>
      </c>
      <c r="I1698" s="48">
        <v>0</v>
      </c>
      <c r="J1698" s="48" t="s">
        <v>265</v>
      </c>
      <c r="K1698" s="48" t="s">
        <v>265</v>
      </c>
    </row>
    <row r="1699" spans="1:14">
      <c r="A1699" s="131" t="s">
        <v>262</v>
      </c>
      <c r="B1699" s="114" t="s">
        <v>195</v>
      </c>
      <c r="C1699" s="38" t="s">
        <v>3</v>
      </c>
      <c r="D1699" s="48">
        <f>D1700+D1702+D1704+D1705</f>
        <v>150216.70000000001</v>
      </c>
      <c r="E1699" s="57" t="s">
        <v>265</v>
      </c>
      <c r="F1699" s="57" t="s">
        <v>265</v>
      </c>
      <c r="G1699" s="48" t="s">
        <v>265</v>
      </c>
      <c r="H1699" s="48">
        <f>H1700+H1702+H1704+H1705</f>
        <v>32315.5</v>
      </c>
      <c r="I1699" s="48">
        <f t="shared" si="251"/>
        <v>21.512588147656018</v>
      </c>
      <c r="J1699" s="48" t="s">
        <v>265</v>
      </c>
      <c r="K1699" s="48" t="s">
        <v>265</v>
      </c>
    </row>
    <row r="1700" spans="1:14">
      <c r="A1700" s="131"/>
      <c r="B1700" s="114"/>
      <c r="C1700" s="75" t="s">
        <v>4</v>
      </c>
      <c r="D1700" s="57">
        <f>D1707+D1714</f>
        <v>150216.70000000001</v>
      </c>
      <c r="E1700" s="57">
        <f t="shared" ref="E1700:F1700" si="258">E1707+E1714</f>
        <v>150216.70000000001</v>
      </c>
      <c r="F1700" s="57">
        <f t="shared" si="258"/>
        <v>150216.70000000001</v>
      </c>
      <c r="G1700" s="57">
        <f>G1707+G1714</f>
        <v>32315.5</v>
      </c>
      <c r="H1700" s="48">
        <f>H1707+H1714</f>
        <v>32315.5</v>
      </c>
      <c r="I1700" s="48">
        <f t="shared" ref="I1700:I1762" si="259">H1700/D1700*100</f>
        <v>21.512588147656018</v>
      </c>
      <c r="J1700" s="48">
        <f t="shared" si="254"/>
        <v>21.512588147656018</v>
      </c>
      <c r="K1700" s="49">
        <f t="shared" si="255"/>
        <v>21.512588147656018</v>
      </c>
      <c r="L1700" s="7"/>
      <c r="M1700" s="17"/>
      <c r="N1700" s="17"/>
    </row>
    <row r="1701" spans="1:14" ht="31.5">
      <c r="A1701" s="131"/>
      <c r="B1701" s="114"/>
      <c r="C1701" s="75" t="s">
        <v>201</v>
      </c>
      <c r="D1701" s="57">
        <v>0</v>
      </c>
      <c r="E1701" s="57">
        <v>0</v>
      </c>
      <c r="F1701" s="57">
        <v>0</v>
      </c>
      <c r="G1701" s="57">
        <f t="shared" ref="F1701:H1705" si="260">G1708+G1715</f>
        <v>0</v>
      </c>
      <c r="H1701" s="48">
        <f t="shared" si="260"/>
        <v>0</v>
      </c>
      <c r="I1701" s="48">
        <v>0</v>
      </c>
      <c r="J1701" s="48">
        <v>0</v>
      </c>
      <c r="K1701" s="49">
        <v>0</v>
      </c>
    </row>
    <row r="1702" spans="1:14">
      <c r="A1702" s="131"/>
      <c r="B1702" s="114"/>
      <c r="C1702" s="75" t="s">
        <v>218</v>
      </c>
      <c r="D1702" s="57">
        <f>D1709+D1716</f>
        <v>0</v>
      </c>
      <c r="E1702" s="57">
        <f>E1709+E1716</f>
        <v>0</v>
      </c>
      <c r="F1702" s="57">
        <f t="shared" si="260"/>
        <v>0</v>
      </c>
      <c r="G1702" s="57">
        <f t="shared" si="260"/>
        <v>0</v>
      </c>
      <c r="H1702" s="48">
        <f t="shared" si="260"/>
        <v>0</v>
      </c>
      <c r="I1702" s="48">
        <v>0</v>
      </c>
      <c r="J1702" s="48">
        <v>0</v>
      </c>
      <c r="K1702" s="49">
        <v>0</v>
      </c>
    </row>
    <row r="1703" spans="1:14" ht="31.5">
      <c r="A1703" s="131"/>
      <c r="B1703" s="114"/>
      <c r="C1703" s="75" t="s">
        <v>202</v>
      </c>
      <c r="D1703" s="57">
        <v>0</v>
      </c>
      <c r="E1703" s="57">
        <f>E1710+E1717</f>
        <v>0</v>
      </c>
      <c r="F1703" s="57">
        <f t="shared" si="260"/>
        <v>0</v>
      </c>
      <c r="G1703" s="57">
        <f t="shared" si="260"/>
        <v>0</v>
      </c>
      <c r="H1703" s="48">
        <f t="shared" si="260"/>
        <v>0</v>
      </c>
      <c r="I1703" s="48">
        <v>0</v>
      </c>
      <c r="J1703" s="48">
        <v>0</v>
      </c>
      <c r="K1703" s="49">
        <v>0</v>
      </c>
    </row>
    <row r="1704" spans="1:14">
      <c r="A1704" s="131"/>
      <c r="B1704" s="114"/>
      <c r="C1704" s="75" t="s">
        <v>219</v>
      </c>
      <c r="D1704" s="57">
        <f>D1711+D1718</f>
        <v>0</v>
      </c>
      <c r="E1704" s="57" t="s">
        <v>265</v>
      </c>
      <c r="F1704" s="57" t="s">
        <v>265</v>
      </c>
      <c r="G1704" s="48" t="s">
        <v>265</v>
      </c>
      <c r="H1704" s="48">
        <f t="shared" si="260"/>
        <v>0</v>
      </c>
      <c r="I1704" s="48">
        <v>0</v>
      </c>
      <c r="J1704" s="48" t="s">
        <v>265</v>
      </c>
      <c r="K1704" s="48" t="s">
        <v>265</v>
      </c>
    </row>
    <row r="1705" spans="1:14" ht="31.5">
      <c r="A1705" s="131"/>
      <c r="B1705" s="114"/>
      <c r="C1705" s="75" t="s">
        <v>220</v>
      </c>
      <c r="D1705" s="57">
        <f>D1712+D1719</f>
        <v>0</v>
      </c>
      <c r="E1705" s="57" t="s">
        <v>265</v>
      </c>
      <c r="F1705" s="57" t="s">
        <v>265</v>
      </c>
      <c r="G1705" s="48" t="s">
        <v>265</v>
      </c>
      <c r="H1705" s="48">
        <f t="shared" si="260"/>
        <v>0</v>
      </c>
      <c r="I1705" s="48">
        <v>0</v>
      </c>
      <c r="J1705" s="48" t="s">
        <v>265</v>
      </c>
      <c r="K1705" s="48" t="s">
        <v>265</v>
      </c>
    </row>
    <row r="1706" spans="1:14">
      <c r="A1706" s="131" t="s">
        <v>154</v>
      </c>
      <c r="B1706" s="114" t="s">
        <v>195</v>
      </c>
      <c r="C1706" s="38" t="s">
        <v>3</v>
      </c>
      <c r="D1706" s="48">
        <f>D1707+D1709+D1711+D1712</f>
        <v>126379</v>
      </c>
      <c r="E1706" s="48" t="s">
        <v>265</v>
      </c>
      <c r="F1706" s="48" t="s">
        <v>265</v>
      </c>
      <c r="G1706" s="48" t="s">
        <v>265</v>
      </c>
      <c r="H1706" s="48">
        <f>H1707+H1709+H1711+H1712</f>
        <v>26448.9</v>
      </c>
      <c r="I1706" s="48">
        <f t="shared" si="259"/>
        <v>20.928239660070108</v>
      </c>
      <c r="J1706" s="48" t="s">
        <v>265</v>
      </c>
      <c r="K1706" s="48" t="s">
        <v>265</v>
      </c>
    </row>
    <row r="1707" spans="1:14">
      <c r="A1707" s="131"/>
      <c r="B1707" s="114"/>
      <c r="C1707" s="75" t="s">
        <v>4</v>
      </c>
      <c r="D1707" s="48">
        <v>126379</v>
      </c>
      <c r="E1707" s="48">
        <v>126379</v>
      </c>
      <c r="F1707" s="48">
        <v>126379</v>
      </c>
      <c r="G1707" s="48">
        <v>26448.9</v>
      </c>
      <c r="H1707" s="48">
        <v>26448.9</v>
      </c>
      <c r="I1707" s="48">
        <f t="shared" si="259"/>
        <v>20.928239660070108</v>
      </c>
      <c r="J1707" s="48">
        <f t="shared" ref="J1707:J1749" si="261">G1707/E1707*100</f>
        <v>20.928239660070108</v>
      </c>
      <c r="K1707" s="49">
        <f t="shared" ref="K1707:K1749" si="262">G1707/F1707*100</f>
        <v>20.928239660070108</v>
      </c>
    </row>
    <row r="1708" spans="1:14" ht="31.5">
      <c r="A1708" s="131"/>
      <c r="B1708" s="114"/>
      <c r="C1708" s="75" t="s">
        <v>201</v>
      </c>
      <c r="D1708" s="57">
        <v>0</v>
      </c>
      <c r="E1708" s="57">
        <v>0</v>
      </c>
      <c r="F1708" s="48">
        <v>0</v>
      </c>
      <c r="G1708" s="57">
        <v>0</v>
      </c>
      <c r="H1708" s="48">
        <v>0</v>
      </c>
      <c r="I1708" s="48">
        <v>0</v>
      </c>
      <c r="J1708" s="48">
        <v>0</v>
      </c>
      <c r="K1708" s="49">
        <v>0</v>
      </c>
    </row>
    <row r="1709" spans="1:14">
      <c r="A1709" s="131"/>
      <c r="B1709" s="114"/>
      <c r="C1709" s="75" t="s">
        <v>218</v>
      </c>
      <c r="D1709" s="48">
        <v>0</v>
      </c>
      <c r="E1709" s="48">
        <v>0</v>
      </c>
      <c r="F1709" s="48">
        <v>0</v>
      </c>
      <c r="G1709" s="48"/>
      <c r="H1709" s="48">
        <v>0</v>
      </c>
      <c r="I1709" s="48">
        <v>0</v>
      </c>
      <c r="J1709" s="48">
        <v>0</v>
      </c>
      <c r="K1709" s="49">
        <v>0</v>
      </c>
    </row>
    <row r="1710" spans="1:14" ht="31.5">
      <c r="A1710" s="131"/>
      <c r="B1710" s="114"/>
      <c r="C1710" s="75" t="s">
        <v>202</v>
      </c>
      <c r="D1710" s="57">
        <v>0</v>
      </c>
      <c r="E1710" s="57">
        <v>0</v>
      </c>
      <c r="F1710" s="48">
        <v>0</v>
      </c>
      <c r="G1710" s="57">
        <v>0</v>
      </c>
      <c r="H1710" s="48">
        <v>0</v>
      </c>
      <c r="I1710" s="48">
        <v>0</v>
      </c>
      <c r="J1710" s="48">
        <v>0</v>
      </c>
      <c r="K1710" s="49">
        <v>0</v>
      </c>
    </row>
    <row r="1711" spans="1:14">
      <c r="A1711" s="131"/>
      <c r="B1711" s="114"/>
      <c r="C1711" s="75" t="s">
        <v>219</v>
      </c>
      <c r="D1711" s="48">
        <v>0</v>
      </c>
      <c r="E1711" s="48" t="s">
        <v>265</v>
      </c>
      <c r="F1711" s="48" t="s">
        <v>265</v>
      </c>
      <c r="G1711" s="48" t="s">
        <v>265</v>
      </c>
      <c r="H1711" s="48">
        <v>0</v>
      </c>
      <c r="I1711" s="48">
        <v>0</v>
      </c>
      <c r="J1711" s="48" t="s">
        <v>265</v>
      </c>
      <c r="K1711" s="48" t="s">
        <v>265</v>
      </c>
    </row>
    <row r="1712" spans="1:14" ht="31.5">
      <c r="A1712" s="131"/>
      <c r="B1712" s="114"/>
      <c r="C1712" s="75" t="s">
        <v>220</v>
      </c>
      <c r="D1712" s="48">
        <v>0</v>
      </c>
      <c r="E1712" s="48" t="s">
        <v>265</v>
      </c>
      <c r="F1712" s="48" t="s">
        <v>265</v>
      </c>
      <c r="G1712" s="48" t="s">
        <v>265</v>
      </c>
      <c r="H1712" s="48">
        <v>0</v>
      </c>
      <c r="I1712" s="48">
        <v>0</v>
      </c>
      <c r="J1712" s="48" t="s">
        <v>265</v>
      </c>
      <c r="K1712" s="48" t="s">
        <v>265</v>
      </c>
    </row>
    <row r="1713" spans="1:14">
      <c r="A1713" s="131" t="s">
        <v>155</v>
      </c>
      <c r="B1713" s="114" t="s">
        <v>195</v>
      </c>
      <c r="C1713" s="38" t="s">
        <v>3</v>
      </c>
      <c r="D1713" s="48">
        <f>D1714+D1716+D1718+D1719</f>
        <v>23837.7</v>
      </c>
      <c r="E1713" s="48" t="s">
        <v>265</v>
      </c>
      <c r="F1713" s="48" t="s">
        <v>265</v>
      </c>
      <c r="G1713" s="48" t="s">
        <v>265</v>
      </c>
      <c r="H1713" s="48">
        <f>H1714+H1716+H1718+H1719</f>
        <v>5866.6</v>
      </c>
      <c r="I1713" s="48">
        <f t="shared" si="259"/>
        <v>24.610595820905541</v>
      </c>
      <c r="J1713" s="48" t="s">
        <v>265</v>
      </c>
      <c r="K1713" s="48" t="s">
        <v>265</v>
      </c>
    </row>
    <row r="1714" spans="1:14">
      <c r="A1714" s="131"/>
      <c r="B1714" s="114"/>
      <c r="C1714" s="75" t="s">
        <v>4</v>
      </c>
      <c r="D1714" s="48">
        <v>23837.7</v>
      </c>
      <c r="E1714" s="48">
        <v>23837.7</v>
      </c>
      <c r="F1714" s="48">
        <v>23837.7</v>
      </c>
      <c r="G1714" s="48">
        <v>5866.6</v>
      </c>
      <c r="H1714" s="48">
        <v>5866.6</v>
      </c>
      <c r="I1714" s="48">
        <f t="shared" si="259"/>
        <v>24.610595820905541</v>
      </c>
      <c r="J1714" s="48">
        <f t="shared" si="261"/>
        <v>24.610595820905541</v>
      </c>
      <c r="K1714" s="49">
        <f t="shared" si="262"/>
        <v>24.610595820905541</v>
      </c>
    </row>
    <row r="1715" spans="1:14" ht="31.5">
      <c r="A1715" s="131"/>
      <c r="B1715" s="114"/>
      <c r="C1715" s="75" t="s">
        <v>201</v>
      </c>
      <c r="D1715" s="57">
        <v>0</v>
      </c>
      <c r="E1715" s="57">
        <v>0</v>
      </c>
      <c r="F1715" s="48">
        <v>0</v>
      </c>
      <c r="G1715" s="57">
        <v>0</v>
      </c>
      <c r="H1715" s="48">
        <v>0</v>
      </c>
      <c r="I1715" s="48">
        <v>0</v>
      </c>
      <c r="J1715" s="48">
        <v>0</v>
      </c>
      <c r="K1715" s="49">
        <v>0</v>
      </c>
    </row>
    <row r="1716" spans="1:14">
      <c r="A1716" s="131"/>
      <c r="B1716" s="114"/>
      <c r="C1716" s="75" t="s">
        <v>218</v>
      </c>
      <c r="D1716" s="48">
        <v>0</v>
      </c>
      <c r="E1716" s="48">
        <v>0</v>
      </c>
      <c r="F1716" s="48">
        <v>0</v>
      </c>
      <c r="G1716" s="48">
        <v>0</v>
      </c>
      <c r="H1716" s="48">
        <v>0</v>
      </c>
      <c r="I1716" s="48">
        <v>0</v>
      </c>
      <c r="J1716" s="48">
        <v>0</v>
      </c>
      <c r="K1716" s="49">
        <v>0</v>
      </c>
    </row>
    <row r="1717" spans="1:14" ht="31.5">
      <c r="A1717" s="131"/>
      <c r="B1717" s="114"/>
      <c r="C1717" s="75" t="s">
        <v>202</v>
      </c>
      <c r="D1717" s="57">
        <v>0</v>
      </c>
      <c r="E1717" s="57">
        <v>0</v>
      </c>
      <c r="F1717" s="48">
        <v>0</v>
      </c>
      <c r="G1717" s="57">
        <v>0</v>
      </c>
      <c r="H1717" s="48">
        <v>0</v>
      </c>
      <c r="I1717" s="48">
        <v>0</v>
      </c>
      <c r="J1717" s="48">
        <v>0</v>
      </c>
      <c r="K1717" s="49">
        <v>0</v>
      </c>
    </row>
    <row r="1718" spans="1:14">
      <c r="A1718" s="131"/>
      <c r="B1718" s="114"/>
      <c r="C1718" s="75" t="s">
        <v>219</v>
      </c>
      <c r="D1718" s="48">
        <v>0</v>
      </c>
      <c r="E1718" s="48" t="s">
        <v>265</v>
      </c>
      <c r="F1718" s="48" t="s">
        <v>265</v>
      </c>
      <c r="G1718" s="48" t="s">
        <v>265</v>
      </c>
      <c r="H1718" s="48">
        <v>0</v>
      </c>
      <c r="I1718" s="48">
        <v>0</v>
      </c>
      <c r="J1718" s="48" t="s">
        <v>265</v>
      </c>
      <c r="K1718" s="48" t="s">
        <v>265</v>
      </c>
    </row>
    <row r="1719" spans="1:14" ht="31.5">
      <c r="A1719" s="131"/>
      <c r="B1719" s="114"/>
      <c r="C1719" s="75" t="s">
        <v>220</v>
      </c>
      <c r="D1719" s="48">
        <v>0</v>
      </c>
      <c r="E1719" s="48" t="s">
        <v>265</v>
      </c>
      <c r="F1719" s="48" t="s">
        <v>265</v>
      </c>
      <c r="G1719" s="48" t="s">
        <v>265</v>
      </c>
      <c r="H1719" s="48">
        <v>0</v>
      </c>
      <c r="I1719" s="48">
        <v>0</v>
      </c>
      <c r="J1719" s="48" t="s">
        <v>265</v>
      </c>
      <c r="K1719" s="48" t="s">
        <v>265</v>
      </c>
    </row>
    <row r="1720" spans="1:14">
      <c r="A1720" s="131" t="s">
        <v>15</v>
      </c>
      <c r="B1720" s="114" t="s">
        <v>195</v>
      </c>
      <c r="C1720" s="38" t="s">
        <v>3</v>
      </c>
      <c r="D1720" s="48">
        <f>D1721+D1723+D1725+D1726</f>
        <v>114171.8</v>
      </c>
      <c r="E1720" s="48" t="s">
        <v>265</v>
      </c>
      <c r="F1720" s="48" t="s">
        <v>265</v>
      </c>
      <c r="G1720" s="48" t="s">
        <v>265</v>
      </c>
      <c r="H1720" s="48">
        <f>H1721+H1723+H1725+H1726</f>
        <v>24625.4</v>
      </c>
      <c r="I1720" s="48">
        <f t="shared" si="259"/>
        <v>21.568723625273492</v>
      </c>
      <c r="J1720" s="48" t="s">
        <v>265</v>
      </c>
      <c r="K1720" s="48" t="s">
        <v>265</v>
      </c>
      <c r="L1720" s="17"/>
    </row>
    <row r="1721" spans="1:14">
      <c r="A1721" s="131"/>
      <c r="B1721" s="114"/>
      <c r="C1721" s="75" t="s">
        <v>4</v>
      </c>
      <c r="D1721" s="57">
        <f>D1728+D1735</f>
        <v>114171.8</v>
      </c>
      <c r="E1721" s="57">
        <f>E1728+E1735</f>
        <v>114726.1</v>
      </c>
      <c r="F1721" s="57">
        <f>F1728+F1735</f>
        <v>114360.5</v>
      </c>
      <c r="G1721" s="57">
        <f>G1728+G1735</f>
        <v>24625.4</v>
      </c>
      <c r="H1721" s="48">
        <f>H1728+H1735</f>
        <v>24625.4</v>
      </c>
      <c r="I1721" s="48">
        <f t="shared" si="259"/>
        <v>21.568723625273492</v>
      </c>
      <c r="J1721" s="48">
        <f t="shared" si="261"/>
        <v>21.464514177680581</v>
      </c>
      <c r="K1721" s="49">
        <f t="shared" si="262"/>
        <v>21.533134255271708</v>
      </c>
      <c r="L1721" s="7"/>
    </row>
    <row r="1722" spans="1:14" ht="31.5">
      <c r="A1722" s="131"/>
      <c r="B1722" s="114"/>
      <c r="C1722" s="75" t="s">
        <v>201</v>
      </c>
      <c r="D1722" s="57">
        <v>0</v>
      </c>
      <c r="E1722" s="57">
        <v>0</v>
      </c>
      <c r="F1722" s="48">
        <v>0</v>
      </c>
      <c r="G1722" s="57">
        <f t="shared" ref="G1722:H1726" si="263">G1729+G1736</f>
        <v>0</v>
      </c>
      <c r="H1722" s="48">
        <f t="shared" si="263"/>
        <v>0</v>
      </c>
      <c r="I1722" s="48">
        <v>0</v>
      </c>
      <c r="J1722" s="48">
        <v>0</v>
      </c>
      <c r="K1722" s="49">
        <v>0</v>
      </c>
    </row>
    <row r="1723" spans="1:14">
      <c r="A1723" s="131"/>
      <c r="B1723" s="114"/>
      <c r="C1723" s="75" t="s">
        <v>9</v>
      </c>
      <c r="D1723" s="57">
        <f>D1730+D1737</f>
        <v>0</v>
      </c>
      <c r="E1723" s="57">
        <f>E1730+E1737</f>
        <v>0</v>
      </c>
      <c r="F1723" s="48">
        <f>F1730+F1737</f>
        <v>0</v>
      </c>
      <c r="G1723" s="57">
        <f t="shared" si="263"/>
        <v>0</v>
      </c>
      <c r="H1723" s="48">
        <f t="shared" si="263"/>
        <v>0</v>
      </c>
      <c r="I1723" s="48">
        <v>0</v>
      </c>
      <c r="J1723" s="48">
        <v>0</v>
      </c>
      <c r="K1723" s="49">
        <v>0</v>
      </c>
    </row>
    <row r="1724" spans="1:14" ht="31.5">
      <c r="A1724" s="131"/>
      <c r="B1724" s="114"/>
      <c r="C1724" s="75" t="s">
        <v>202</v>
      </c>
      <c r="D1724" s="57">
        <v>0</v>
      </c>
      <c r="E1724" s="57">
        <f>E1731+E1738</f>
        <v>0</v>
      </c>
      <c r="F1724" s="48">
        <f>F1731+F1738</f>
        <v>0</v>
      </c>
      <c r="G1724" s="57">
        <f t="shared" si="263"/>
        <v>0</v>
      </c>
      <c r="H1724" s="48">
        <f t="shared" si="263"/>
        <v>0</v>
      </c>
      <c r="I1724" s="48">
        <v>0</v>
      </c>
      <c r="J1724" s="48">
        <v>0</v>
      </c>
      <c r="K1724" s="49">
        <v>0</v>
      </c>
    </row>
    <row r="1725" spans="1:14">
      <c r="A1725" s="131"/>
      <c r="B1725" s="114"/>
      <c r="C1725" s="75" t="s">
        <v>219</v>
      </c>
      <c r="D1725" s="57">
        <f>D1732+D1739</f>
        <v>0</v>
      </c>
      <c r="E1725" s="57" t="s">
        <v>265</v>
      </c>
      <c r="F1725" s="48" t="s">
        <v>265</v>
      </c>
      <c r="G1725" s="48" t="s">
        <v>265</v>
      </c>
      <c r="H1725" s="48">
        <f t="shared" si="263"/>
        <v>0</v>
      </c>
      <c r="I1725" s="48">
        <v>0</v>
      </c>
      <c r="J1725" s="48" t="s">
        <v>265</v>
      </c>
      <c r="K1725" s="48" t="s">
        <v>265</v>
      </c>
    </row>
    <row r="1726" spans="1:14" ht="31.5">
      <c r="A1726" s="131"/>
      <c r="B1726" s="114"/>
      <c r="C1726" s="75" t="s">
        <v>220</v>
      </c>
      <c r="D1726" s="57">
        <f>D1733+D1740</f>
        <v>0</v>
      </c>
      <c r="E1726" s="57" t="s">
        <v>265</v>
      </c>
      <c r="F1726" s="48" t="s">
        <v>265</v>
      </c>
      <c r="G1726" s="48" t="s">
        <v>265</v>
      </c>
      <c r="H1726" s="48">
        <f t="shared" si="263"/>
        <v>0</v>
      </c>
      <c r="I1726" s="48">
        <v>0</v>
      </c>
      <c r="J1726" s="48" t="s">
        <v>265</v>
      </c>
      <c r="K1726" s="48" t="s">
        <v>265</v>
      </c>
      <c r="M1726" s="17"/>
      <c r="N1726" s="17"/>
    </row>
    <row r="1727" spans="1:14">
      <c r="A1727" s="131" t="s">
        <v>156</v>
      </c>
      <c r="B1727" s="114" t="s">
        <v>195</v>
      </c>
      <c r="C1727" s="38" t="s">
        <v>3</v>
      </c>
      <c r="D1727" s="48">
        <f>D1728+D1730+D1732+D1733</f>
        <v>107931.6</v>
      </c>
      <c r="E1727" s="48" t="s">
        <v>265</v>
      </c>
      <c r="F1727" s="48" t="s">
        <v>265</v>
      </c>
      <c r="G1727" s="48" t="s">
        <v>265</v>
      </c>
      <c r="H1727" s="48">
        <f>H1728+H1730+H1732+H1733</f>
        <v>24001.9</v>
      </c>
      <c r="I1727" s="48">
        <f t="shared" si="259"/>
        <v>22.238065589688283</v>
      </c>
      <c r="J1727" s="48" t="s">
        <v>265</v>
      </c>
      <c r="K1727" s="48" t="s">
        <v>265</v>
      </c>
    </row>
    <row r="1728" spans="1:14">
      <c r="A1728" s="131"/>
      <c r="B1728" s="114"/>
      <c r="C1728" s="75" t="s">
        <v>4</v>
      </c>
      <c r="D1728" s="48">
        <v>107931.6</v>
      </c>
      <c r="E1728" s="48">
        <v>112232</v>
      </c>
      <c r="F1728" s="48">
        <v>111866.4</v>
      </c>
      <c r="G1728" s="48">
        <v>24001.9</v>
      </c>
      <c r="H1728" s="48">
        <v>24001.9</v>
      </c>
      <c r="I1728" s="48">
        <f t="shared" si="259"/>
        <v>22.238065589688283</v>
      </c>
      <c r="J1728" s="48">
        <f t="shared" si="261"/>
        <v>21.385968351272368</v>
      </c>
      <c r="K1728" s="49">
        <f t="shared" si="262"/>
        <v>21.455861634950267</v>
      </c>
    </row>
    <row r="1729" spans="1:12" ht="31.5">
      <c r="A1729" s="131"/>
      <c r="B1729" s="114"/>
      <c r="C1729" s="75" t="s">
        <v>201</v>
      </c>
      <c r="D1729" s="57">
        <v>0</v>
      </c>
      <c r="E1729" s="57">
        <v>0</v>
      </c>
      <c r="F1729" s="48">
        <v>0</v>
      </c>
      <c r="G1729" s="57">
        <v>0</v>
      </c>
      <c r="H1729" s="48">
        <v>0</v>
      </c>
      <c r="I1729" s="48">
        <v>0</v>
      </c>
      <c r="J1729" s="48">
        <v>0</v>
      </c>
      <c r="K1729" s="49">
        <v>0</v>
      </c>
    </row>
    <row r="1730" spans="1:12">
      <c r="A1730" s="131"/>
      <c r="B1730" s="114"/>
      <c r="C1730" s="75" t="s">
        <v>9</v>
      </c>
      <c r="D1730" s="48">
        <v>0</v>
      </c>
      <c r="E1730" s="48">
        <v>0</v>
      </c>
      <c r="F1730" s="48">
        <v>0</v>
      </c>
      <c r="G1730" s="48">
        <v>0</v>
      </c>
      <c r="H1730" s="48">
        <v>0</v>
      </c>
      <c r="I1730" s="48">
        <v>0</v>
      </c>
      <c r="J1730" s="48">
        <v>0</v>
      </c>
      <c r="K1730" s="49">
        <v>0</v>
      </c>
    </row>
    <row r="1731" spans="1:12" ht="31.5">
      <c r="A1731" s="131"/>
      <c r="B1731" s="114"/>
      <c r="C1731" s="75" t="s">
        <v>202</v>
      </c>
      <c r="D1731" s="57">
        <v>0</v>
      </c>
      <c r="E1731" s="57">
        <v>0</v>
      </c>
      <c r="F1731" s="48">
        <v>0</v>
      </c>
      <c r="G1731" s="57">
        <v>0</v>
      </c>
      <c r="H1731" s="48">
        <v>0</v>
      </c>
      <c r="I1731" s="48">
        <v>0</v>
      </c>
      <c r="J1731" s="48">
        <v>0</v>
      </c>
      <c r="K1731" s="49">
        <v>0</v>
      </c>
    </row>
    <row r="1732" spans="1:12">
      <c r="A1732" s="131"/>
      <c r="B1732" s="114"/>
      <c r="C1732" s="75" t="s">
        <v>219</v>
      </c>
      <c r="D1732" s="48">
        <v>0</v>
      </c>
      <c r="E1732" s="48" t="s">
        <v>265</v>
      </c>
      <c r="F1732" s="48" t="s">
        <v>265</v>
      </c>
      <c r="G1732" s="48" t="s">
        <v>265</v>
      </c>
      <c r="H1732" s="48">
        <v>0</v>
      </c>
      <c r="I1732" s="48">
        <v>0</v>
      </c>
      <c r="J1732" s="48" t="s">
        <v>265</v>
      </c>
      <c r="K1732" s="48" t="s">
        <v>265</v>
      </c>
    </row>
    <row r="1733" spans="1:12" ht="31.5">
      <c r="A1733" s="131"/>
      <c r="B1733" s="114"/>
      <c r="C1733" s="75" t="s">
        <v>220</v>
      </c>
      <c r="D1733" s="48">
        <v>0</v>
      </c>
      <c r="E1733" s="48" t="s">
        <v>265</v>
      </c>
      <c r="F1733" s="48" t="s">
        <v>265</v>
      </c>
      <c r="G1733" s="48" t="s">
        <v>265</v>
      </c>
      <c r="H1733" s="48">
        <v>0</v>
      </c>
      <c r="I1733" s="48">
        <v>0</v>
      </c>
      <c r="J1733" s="48" t="s">
        <v>265</v>
      </c>
      <c r="K1733" s="48" t="s">
        <v>265</v>
      </c>
    </row>
    <row r="1734" spans="1:12">
      <c r="A1734" s="131" t="s">
        <v>157</v>
      </c>
      <c r="B1734" s="114" t="s">
        <v>195</v>
      </c>
      <c r="C1734" s="38" t="s">
        <v>3</v>
      </c>
      <c r="D1734" s="48">
        <f>D1735+D1737+D1739+D1740</f>
        <v>6240.2</v>
      </c>
      <c r="E1734" s="48" t="s">
        <v>265</v>
      </c>
      <c r="F1734" s="48" t="s">
        <v>265</v>
      </c>
      <c r="G1734" s="48" t="s">
        <v>265</v>
      </c>
      <c r="H1734" s="48">
        <f>H1735+H1737+H1739+H1740</f>
        <v>623.5</v>
      </c>
      <c r="I1734" s="48">
        <f t="shared" si="259"/>
        <v>9.9916669337521231</v>
      </c>
      <c r="J1734" s="48" t="s">
        <v>265</v>
      </c>
      <c r="K1734" s="48" t="s">
        <v>265</v>
      </c>
    </row>
    <row r="1735" spans="1:12">
      <c r="A1735" s="131"/>
      <c r="B1735" s="114"/>
      <c r="C1735" s="75" t="s">
        <v>4</v>
      </c>
      <c r="D1735" s="48">
        <v>6240.2</v>
      </c>
      <c r="E1735" s="48">
        <v>2494.1</v>
      </c>
      <c r="F1735" s="48">
        <v>2494.1</v>
      </c>
      <c r="G1735" s="48">
        <v>623.5</v>
      </c>
      <c r="H1735" s="48">
        <v>623.5</v>
      </c>
      <c r="I1735" s="48">
        <f t="shared" si="259"/>
        <v>9.9916669337521231</v>
      </c>
      <c r="J1735" s="48">
        <f t="shared" si="261"/>
        <v>24.998997634417226</v>
      </c>
      <c r="K1735" s="49">
        <f t="shared" si="262"/>
        <v>24.998997634417226</v>
      </c>
    </row>
    <row r="1736" spans="1:12" ht="31.5">
      <c r="A1736" s="131"/>
      <c r="B1736" s="114"/>
      <c r="C1736" s="75" t="s">
        <v>201</v>
      </c>
      <c r="D1736" s="57">
        <v>0</v>
      </c>
      <c r="E1736" s="57">
        <v>0</v>
      </c>
      <c r="F1736" s="48">
        <v>0</v>
      </c>
      <c r="G1736" s="57">
        <v>0</v>
      </c>
      <c r="H1736" s="48">
        <v>0</v>
      </c>
      <c r="I1736" s="48">
        <v>0</v>
      </c>
      <c r="J1736" s="48">
        <v>0</v>
      </c>
      <c r="K1736" s="49">
        <v>0</v>
      </c>
    </row>
    <row r="1737" spans="1:12">
      <c r="A1737" s="131"/>
      <c r="B1737" s="114"/>
      <c r="C1737" s="75" t="s">
        <v>9</v>
      </c>
      <c r="D1737" s="48">
        <v>0</v>
      </c>
      <c r="E1737" s="48">
        <v>0</v>
      </c>
      <c r="F1737" s="48">
        <v>0</v>
      </c>
      <c r="G1737" s="48">
        <v>0</v>
      </c>
      <c r="H1737" s="48">
        <v>0</v>
      </c>
      <c r="I1737" s="48">
        <v>0</v>
      </c>
      <c r="J1737" s="48">
        <v>0</v>
      </c>
      <c r="K1737" s="49">
        <v>0</v>
      </c>
    </row>
    <row r="1738" spans="1:12" ht="31.5">
      <c r="A1738" s="131"/>
      <c r="B1738" s="114"/>
      <c r="C1738" s="75" t="s">
        <v>202</v>
      </c>
      <c r="D1738" s="57">
        <v>0</v>
      </c>
      <c r="E1738" s="57">
        <v>0</v>
      </c>
      <c r="F1738" s="48">
        <v>0</v>
      </c>
      <c r="G1738" s="57">
        <v>0</v>
      </c>
      <c r="H1738" s="48">
        <v>0</v>
      </c>
      <c r="I1738" s="48">
        <v>0</v>
      </c>
      <c r="J1738" s="48">
        <v>0</v>
      </c>
      <c r="K1738" s="49">
        <v>0</v>
      </c>
    </row>
    <row r="1739" spans="1:12">
      <c r="A1739" s="131"/>
      <c r="B1739" s="114"/>
      <c r="C1739" s="75" t="s">
        <v>219</v>
      </c>
      <c r="D1739" s="48">
        <v>0</v>
      </c>
      <c r="E1739" s="48" t="s">
        <v>265</v>
      </c>
      <c r="F1739" s="48" t="s">
        <v>265</v>
      </c>
      <c r="G1739" s="48" t="s">
        <v>265</v>
      </c>
      <c r="H1739" s="48">
        <v>0</v>
      </c>
      <c r="I1739" s="48">
        <v>0</v>
      </c>
      <c r="J1739" s="48" t="s">
        <v>265</v>
      </c>
      <c r="K1739" s="48" t="s">
        <v>265</v>
      </c>
    </row>
    <row r="1740" spans="1:12" ht="31.5">
      <c r="A1740" s="131"/>
      <c r="B1740" s="114"/>
      <c r="C1740" s="75" t="s">
        <v>220</v>
      </c>
      <c r="D1740" s="48">
        <v>0</v>
      </c>
      <c r="E1740" s="48" t="s">
        <v>265</v>
      </c>
      <c r="F1740" s="48" t="s">
        <v>265</v>
      </c>
      <c r="G1740" s="48" t="s">
        <v>265</v>
      </c>
      <c r="H1740" s="48">
        <v>0</v>
      </c>
      <c r="I1740" s="48">
        <v>0</v>
      </c>
      <c r="J1740" s="48" t="s">
        <v>265</v>
      </c>
      <c r="K1740" s="48" t="s">
        <v>265</v>
      </c>
    </row>
    <row r="1741" spans="1:12">
      <c r="A1741" s="131" t="s">
        <v>16</v>
      </c>
      <c r="B1741" s="114" t="s">
        <v>195</v>
      </c>
      <c r="C1741" s="38" t="s">
        <v>3</v>
      </c>
      <c r="D1741" s="48">
        <f>D1742+D1744+D1746+D1747</f>
        <v>72148.7</v>
      </c>
      <c r="E1741" s="48" t="s">
        <v>265</v>
      </c>
      <c r="F1741" s="48" t="s">
        <v>265</v>
      </c>
      <c r="G1741" s="48" t="s">
        <v>265</v>
      </c>
      <c r="H1741" s="48">
        <f>H1742+H1744+H1746+H1747</f>
        <v>12242.2</v>
      </c>
      <c r="I1741" s="48">
        <f t="shared" si="259"/>
        <v>16.968011897650271</v>
      </c>
      <c r="J1741" s="48" t="s">
        <v>265</v>
      </c>
      <c r="K1741" s="48" t="s">
        <v>265</v>
      </c>
      <c r="L1741" s="7"/>
    </row>
    <row r="1742" spans="1:12">
      <c r="A1742" s="131"/>
      <c r="B1742" s="114"/>
      <c r="C1742" s="75" t="s">
        <v>4</v>
      </c>
      <c r="D1742" s="57">
        <f>D1749+D1756+D1763</f>
        <v>72148.7</v>
      </c>
      <c r="E1742" s="57">
        <f>E1749+E1756+E1763</f>
        <v>74428.100000000006</v>
      </c>
      <c r="F1742" s="57">
        <f>F1749+F1756+F1763</f>
        <v>74424.800000000003</v>
      </c>
      <c r="G1742" s="57">
        <f>G1749+G1756+G1763</f>
        <v>12242.2</v>
      </c>
      <c r="H1742" s="57">
        <f>H1749+H1756+H1763</f>
        <v>12242.2</v>
      </c>
      <c r="I1742" s="48">
        <f t="shared" si="259"/>
        <v>16.968011897650271</v>
      </c>
      <c r="J1742" s="48">
        <f t="shared" si="261"/>
        <v>16.448357542379828</v>
      </c>
      <c r="K1742" s="49">
        <f t="shared" si="262"/>
        <v>16.449086863518612</v>
      </c>
    </row>
    <row r="1743" spans="1:12" ht="31.5">
      <c r="A1743" s="131"/>
      <c r="B1743" s="114"/>
      <c r="C1743" s="75" t="s">
        <v>201</v>
      </c>
      <c r="D1743" s="57">
        <v>0</v>
      </c>
      <c r="E1743" s="57">
        <v>0</v>
      </c>
      <c r="F1743" s="48">
        <v>0</v>
      </c>
      <c r="G1743" s="57">
        <f t="shared" ref="F1743:G1745" si="264">G1750+G1757+G1764</f>
        <v>0</v>
      </c>
      <c r="H1743" s="48">
        <f>H1750+H1757+H1764</f>
        <v>0</v>
      </c>
      <c r="I1743" s="48">
        <v>0</v>
      </c>
      <c r="J1743" s="48">
        <v>0</v>
      </c>
      <c r="K1743" s="49">
        <v>0</v>
      </c>
    </row>
    <row r="1744" spans="1:12">
      <c r="A1744" s="131"/>
      <c r="B1744" s="114"/>
      <c r="C1744" s="75" t="s">
        <v>218</v>
      </c>
      <c r="D1744" s="57">
        <f>D1751+D1758+D1765</f>
        <v>0</v>
      </c>
      <c r="E1744" s="57">
        <f>E1751+E1758+E1765</f>
        <v>0</v>
      </c>
      <c r="F1744" s="48">
        <f t="shared" si="264"/>
        <v>0</v>
      </c>
      <c r="G1744" s="57">
        <f t="shared" si="264"/>
        <v>0</v>
      </c>
      <c r="H1744" s="48">
        <f>H1751+H1758+H1765</f>
        <v>0</v>
      </c>
      <c r="I1744" s="48">
        <v>0</v>
      </c>
      <c r="J1744" s="48">
        <v>0</v>
      </c>
      <c r="K1744" s="49">
        <v>0</v>
      </c>
    </row>
    <row r="1745" spans="1:11" ht="31.5">
      <c r="A1745" s="131"/>
      <c r="B1745" s="114"/>
      <c r="C1745" s="75" t="s">
        <v>202</v>
      </c>
      <c r="D1745" s="57">
        <v>0</v>
      </c>
      <c r="E1745" s="57">
        <f>E1752+E1759+E1766</f>
        <v>0</v>
      </c>
      <c r="F1745" s="48">
        <f t="shared" si="264"/>
        <v>0</v>
      </c>
      <c r="G1745" s="57">
        <f t="shared" si="264"/>
        <v>0</v>
      </c>
      <c r="H1745" s="48">
        <f>H1752+H1759+H1766</f>
        <v>0</v>
      </c>
      <c r="I1745" s="48">
        <v>0</v>
      </c>
      <c r="J1745" s="48">
        <v>0</v>
      </c>
      <c r="K1745" s="49">
        <v>0</v>
      </c>
    </row>
    <row r="1746" spans="1:11">
      <c r="A1746" s="131"/>
      <c r="B1746" s="114"/>
      <c r="C1746" s="75" t="s">
        <v>219</v>
      </c>
      <c r="D1746" s="57">
        <f>D1753+D1760+D1767</f>
        <v>0</v>
      </c>
      <c r="E1746" s="57" t="s">
        <v>265</v>
      </c>
      <c r="F1746" s="48" t="s">
        <v>265</v>
      </c>
      <c r="G1746" s="48" t="s">
        <v>265</v>
      </c>
      <c r="H1746" s="48">
        <f>H1753+H1760+H1767</f>
        <v>0</v>
      </c>
      <c r="I1746" s="48">
        <v>0</v>
      </c>
      <c r="J1746" s="48" t="s">
        <v>265</v>
      </c>
      <c r="K1746" s="48" t="s">
        <v>265</v>
      </c>
    </row>
    <row r="1747" spans="1:11" ht="31.5">
      <c r="A1747" s="131"/>
      <c r="B1747" s="114"/>
      <c r="C1747" s="75" t="s">
        <v>220</v>
      </c>
      <c r="D1747" s="57">
        <f>D1754+D1761+D1768</f>
        <v>0</v>
      </c>
      <c r="E1747" s="57" t="s">
        <v>265</v>
      </c>
      <c r="F1747" s="48" t="s">
        <v>265</v>
      </c>
      <c r="G1747" s="48" t="s">
        <v>265</v>
      </c>
      <c r="H1747" s="48">
        <f>H1754+H1761+H1768</f>
        <v>0</v>
      </c>
      <c r="I1747" s="48">
        <v>0</v>
      </c>
      <c r="J1747" s="48" t="s">
        <v>265</v>
      </c>
      <c r="K1747" s="48" t="s">
        <v>265</v>
      </c>
    </row>
    <row r="1748" spans="1:11">
      <c r="A1748" s="131" t="s">
        <v>158</v>
      </c>
      <c r="B1748" s="114" t="s">
        <v>195</v>
      </c>
      <c r="C1748" s="38" t="s">
        <v>3</v>
      </c>
      <c r="D1748" s="48">
        <f>D1749+D1751+D1753+D1754</f>
        <v>33.299999999999997</v>
      </c>
      <c r="E1748" s="48" t="s">
        <v>265</v>
      </c>
      <c r="F1748" s="48" t="s">
        <v>265</v>
      </c>
      <c r="G1748" s="48" t="s">
        <v>265</v>
      </c>
      <c r="H1748" s="48">
        <f>H1749+H1751+H1753+H1754</f>
        <v>0</v>
      </c>
      <c r="I1748" s="48">
        <f t="shared" si="259"/>
        <v>0</v>
      </c>
      <c r="J1748" s="48" t="s">
        <v>265</v>
      </c>
      <c r="K1748" s="48" t="s">
        <v>265</v>
      </c>
    </row>
    <row r="1749" spans="1:11">
      <c r="A1749" s="131"/>
      <c r="B1749" s="114"/>
      <c r="C1749" s="75" t="s">
        <v>4</v>
      </c>
      <c r="D1749" s="48">
        <v>33.299999999999997</v>
      </c>
      <c r="E1749" s="48">
        <v>33.299999999999997</v>
      </c>
      <c r="F1749" s="48">
        <v>30</v>
      </c>
      <c r="G1749" s="48">
        <v>0</v>
      </c>
      <c r="H1749" s="48">
        <v>0</v>
      </c>
      <c r="I1749" s="48">
        <f t="shared" si="259"/>
        <v>0</v>
      </c>
      <c r="J1749" s="48">
        <f t="shared" si="261"/>
        <v>0</v>
      </c>
      <c r="K1749" s="49">
        <f t="shared" si="262"/>
        <v>0</v>
      </c>
    </row>
    <row r="1750" spans="1:11" ht="31.5">
      <c r="A1750" s="131"/>
      <c r="B1750" s="114"/>
      <c r="C1750" s="75" t="s">
        <v>201</v>
      </c>
      <c r="D1750" s="57">
        <v>0</v>
      </c>
      <c r="E1750" s="57">
        <v>0</v>
      </c>
      <c r="F1750" s="48">
        <v>0</v>
      </c>
      <c r="G1750" s="57">
        <v>0</v>
      </c>
      <c r="H1750" s="48">
        <v>0</v>
      </c>
      <c r="I1750" s="48">
        <v>0</v>
      </c>
      <c r="J1750" s="48">
        <v>0</v>
      </c>
      <c r="K1750" s="49">
        <v>0</v>
      </c>
    </row>
    <row r="1751" spans="1:11">
      <c r="A1751" s="131"/>
      <c r="B1751" s="114"/>
      <c r="C1751" s="75" t="s">
        <v>9</v>
      </c>
      <c r="D1751" s="48">
        <v>0</v>
      </c>
      <c r="E1751" s="48">
        <v>0</v>
      </c>
      <c r="F1751" s="48">
        <v>0</v>
      </c>
      <c r="G1751" s="48">
        <v>0</v>
      </c>
      <c r="H1751" s="48">
        <v>0</v>
      </c>
      <c r="I1751" s="48">
        <v>0</v>
      </c>
      <c r="J1751" s="48">
        <v>0</v>
      </c>
      <c r="K1751" s="49">
        <v>0</v>
      </c>
    </row>
    <row r="1752" spans="1:11" ht="31.5">
      <c r="A1752" s="131"/>
      <c r="B1752" s="114"/>
      <c r="C1752" s="75" t="s">
        <v>202</v>
      </c>
      <c r="D1752" s="57">
        <v>0</v>
      </c>
      <c r="E1752" s="57">
        <v>0</v>
      </c>
      <c r="F1752" s="48">
        <v>0</v>
      </c>
      <c r="G1752" s="57">
        <v>0</v>
      </c>
      <c r="H1752" s="48">
        <v>0</v>
      </c>
      <c r="I1752" s="48">
        <v>0</v>
      </c>
      <c r="J1752" s="48">
        <v>0</v>
      </c>
      <c r="K1752" s="49">
        <v>0</v>
      </c>
    </row>
    <row r="1753" spans="1:11">
      <c r="A1753" s="131"/>
      <c r="B1753" s="114"/>
      <c r="C1753" s="75" t="s">
        <v>219</v>
      </c>
      <c r="D1753" s="48">
        <v>0</v>
      </c>
      <c r="E1753" s="48" t="s">
        <v>265</v>
      </c>
      <c r="F1753" s="48" t="s">
        <v>265</v>
      </c>
      <c r="G1753" s="48" t="s">
        <v>265</v>
      </c>
      <c r="H1753" s="48">
        <v>0</v>
      </c>
      <c r="I1753" s="48">
        <v>0</v>
      </c>
      <c r="J1753" s="48" t="s">
        <v>265</v>
      </c>
      <c r="K1753" s="48" t="s">
        <v>265</v>
      </c>
    </row>
    <row r="1754" spans="1:11" ht="31.5">
      <c r="A1754" s="131"/>
      <c r="B1754" s="114"/>
      <c r="C1754" s="75" t="s">
        <v>220</v>
      </c>
      <c r="D1754" s="48">
        <v>0</v>
      </c>
      <c r="E1754" s="48" t="s">
        <v>265</v>
      </c>
      <c r="F1754" s="48" t="s">
        <v>265</v>
      </c>
      <c r="G1754" s="48" t="s">
        <v>265</v>
      </c>
      <c r="H1754" s="48">
        <v>0</v>
      </c>
      <c r="I1754" s="48">
        <v>0</v>
      </c>
      <c r="J1754" s="48" t="s">
        <v>265</v>
      </c>
      <c r="K1754" s="48" t="s">
        <v>265</v>
      </c>
    </row>
    <row r="1755" spans="1:11">
      <c r="A1755" s="131" t="s">
        <v>159</v>
      </c>
      <c r="B1755" s="114" t="s">
        <v>195</v>
      </c>
      <c r="C1755" s="38" t="s">
        <v>3</v>
      </c>
      <c r="D1755" s="48">
        <f>D1756+D1758+D1760+D1761</f>
        <v>70628.7</v>
      </c>
      <c r="E1755" s="48" t="s">
        <v>265</v>
      </c>
      <c r="F1755" s="48" t="s">
        <v>265</v>
      </c>
      <c r="G1755" s="48" t="s">
        <v>265</v>
      </c>
      <c r="H1755" s="48">
        <f>H1756+H1758+H1760+H1761</f>
        <v>12223</v>
      </c>
      <c r="I1755" s="48">
        <f t="shared" si="259"/>
        <v>17.305996004457114</v>
      </c>
      <c r="J1755" s="48" t="s">
        <v>265</v>
      </c>
      <c r="K1755" s="48" t="s">
        <v>265</v>
      </c>
    </row>
    <row r="1756" spans="1:11">
      <c r="A1756" s="131"/>
      <c r="B1756" s="114"/>
      <c r="C1756" s="75" t="s">
        <v>4</v>
      </c>
      <c r="D1756" s="48">
        <v>70628.7</v>
      </c>
      <c r="E1756" s="48">
        <v>72908.100000000006</v>
      </c>
      <c r="F1756" s="48">
        <v>72908.100000000006</v>
      </c>
      <c r="G1756" s="48">
        <v>12223</v>
      </c>
      <c r="H1756" s="48">
        <v>12223</v>
      </c>
      <c r="I1756" s="48">
        <f>H1756/D1756*100</f>
        <v>17.305996004457114</v>
      </c>
      <c r="J1756" s="48">
        <f>G1756/E1756*100</f>
        <v>16.764941069647953</v>
      </c>
      <c r="K1756" s="49">
        <f>G1756/F1756*100</f>
        <v>16.764941069647953</v>
      </c>
    </row>
    <row r="1757" spans="1:11" ht="31.5">
      <c r="A1757" s="131"/>
      <c r="B1757" s="114"/>
      <c r="C1757" s="75" t="s">
        <v>201</v>
      </c>
      <c r="D1757" s="57">
        <v>0</v>
      </c>
      <c r="E1757" s="57">
        <v>0</v>
      </c>
      <c r="F1757" s="48">
        <v>0</v>
      </c>
      <c r="G1757" s="57">
        <v>0</v>
      </c>
      <c r="H1757" s="48">
        <v>0</v>
      </c>
      <c r="I1757" s="48">
        <v>0</v>
      </c>
      <c r="J1757" s="48">
        <v>0</v>
      </c>
      <c r="K1757" s="49">
        <v>0</v>
      </c>
    </row>
    <row r="1758" spans="1:11">
      <c r="A1758" s="131"/>
      <c r="B1758" s="114"/>
      <c r="C1758" s="75" t="s">
        <v>9</v>
      </c>
      <c r="D1758" s="48">
        <v>0</v>
      </c>
      <c r="E1758" s="48">
        <v>0</v>
      </c>
      <c r="F1758" s="48">
        <v>0</v>
      </c>
      <c r="G1758" s="57">
        <v>0</v>
      </c>
      <c r="H1758" s="48">
        <v>0</v>
      </c>
      <c r="I1758" s="48">
        <v>0</v>
      </c>
      <c r="J1758" s="48">
        <v>0</v>
      </c>
      <c r="K1758" s="49">
        <v>0</v>
      </c>
    </row>
    <row r="1759" spans="1:11" ht="31.5">
      <c r="A1759" s="131"/>
      <c r="B1759" s="114"/>
      <c r="C1759" s="75" t="s">
        <v>202</v>
      </c>
      <c r="D1759" s="57">
        <v>0</v>
      </c>
      <c r="E1759" s="57">
        <v>0</v>
      </c>
      <c r="F1759" s="48">
        <v>0</v>
      </c>
      <c r="G1759" s="57">
        <v>0</v>
      </c>
      <c r="H1759" s="48">
        <v>0</v>
      </c>
      <c r="I1759" s="48">
        <v>0</v>
      </c>
      <c r="J1759" s="48">
        <v>0</v>
      </c>
      <c r="K1759" s="49">
        <v>0</v>
      </c>
    </row>
    <row r="1760" spans="1:11">
      <c r="A1760" s="131"/>
      <c r="B1760" s="114"/>
      <c r="C1760" s="75" t="s">
        <v>219</v>
      </c>
      <c r="D1760" s="48">
        <v>0</v>
      </c>
      <c r="E1760" s="48" t="s">
        <v>265</v>
      </c>
      <c r="F1760" s="48" t="s">
        <v>265</v>
      </c>
      <c r="G1760" s="48" t="s">
        <v>265</v>
      </c>
      <c r="H1760" s="48">
        <v>0</v>
      </c>
      <c r="I1760" s="48">
        <v>0</v>
      </c>
      <c r="J1760" s="48" t="s">
        <v>265</v>
      </c>
      <c r="K1760" s="48" t="s">
        <v>265</v>
      </c>
    </row>
    <row r="1761" spans="1:11" ht="124.5" customHeight="1">
      <c r="A1761" s="131"/>
      <c r="B1761" s="114"/>
      <c r="C1761" s="75" t="s">
        <v>220</v>
      </c>
      <c r="D1761" s="48">
        <v>0</v>
      </c>
      <c r="E1761" s="48" t="s">
        <v>265</v>
      </c>
      <c r="F1761" s="48" t="s">
        <v>265</v>
      </c>
      <c r="G1761" s="48" t="s">
        <v>265</v>
      </c>
      <c r="H1761" s="48">
        <v>0</v>
      </c>
      <c r="I1761" s="48">
        <v>0</v>
      </c>
      <c r="J1761" s="48" t="s">
        <v>265</v>
      </c>
      <c r="K1761" s="48" t="s">
        <v>265</v>
      </c>
    </row>
    <row r="1762" spans="1:11">
      <c r="A1762" s="131" t="s">
        <v>160</v>
      </c>
      <c r="B1762" s="114" t="s">
        <v>195</v>
      </c>
      <c r="C1762" s="38" t="s">
        <v>3</v>
      </c>
      <c r="D1762" s="48">
        <f>D1763+D1765+D1767+D1768</f>
        <v>1486.7</v>
      </c>
      <c r="E1762" s="48" t="s">
        <v>265</v>
      </c>
      <c r="F1762" s="48" t="s">
        <v>265</v>
      </c>
      <c r="G1762" s="48" t="s">
        <v>265</v>
      </c>
      <c r="H1762" s="48">
        <f>H1763+H1765+H1767+H1768</f>
        <v>19.2</v>
      </c>
      <c r="I1762" s="48">
        <f t="shared" si="259"/>
        <v>1.2914508643303961</v>
      </c>
      <c r="J1762" s="48" t="s">
        <v>265</v>
      </c>
      <c r="K1762" s="48" t="s">
        <v>265</v>
      </c>
    </row>
    <row r="1763" spans="1:11">
      <c r="A1763" s="131"/>
      <c r="B1763" s="114"/>
      <c r="C1763" s="75" t="s">
        <v>4</v>
      </c>
      <c r="D1763" s="48">
        <v>1486.7</v>
      </c>
      <c r="E1763" s="48">
        <v>1486.7</v>
      </c>
      <c r="F1763" s="48">
        <v>1486.7</v>
      </c>
      <c r="G1763" s="48">
        <v>19.2</v>
      </c>
      <c r="H1763" s="48">
        <v>19.2</v>
      </c>
      <c r="I1763" s="48">
        <f>H1763/D1763*100</f>
        <v>1.2914508643303961</v>
      </c>
      <c r="J1763" s="48">
        <f>G1763/E1763*100</f>
        <v>1.2914508643303961</v>
      </c>
      <c r="K1763" s="49">
        <f>G1763/F1763*100</f>
        <v>1.2914508643303961</v>
      </c>
    </row>
    <row r="1764" spans="1:11" ht="31.5">
      <c r="A1764" s="131"/>
      <c r="B1764" s="114"/>
      <c r="C1764" s="75" t="s">
        <v>201</v>
      </c>
      <c r="D1764" s="57">
        <v>0</v>
      </c>
      <c r="E1764" s="57">
        <v>0</v>
      </c>
      <c r="F1764" s="48">
        <v>0</v>
      </c>
      <c r="G1764" s="57">
        <v>0</v>
      </c>
      <c r="H1764" s="48">
        <v>0</v>
      </c>
      <c r="I1764" s="48">
        <v>0</v>
      </c>
      <c r="J1764" s="48">
        <v>0</v>
      </c>
      <c r="K1764" s="49">
        <v>0</v>
      </c>
    </row>
    <row r="1765" spans="1:11">
      <c r="A1765" s="131"/>
      <c r="B1765" s="114"/>
      <c r="C1765" s="75" t="s">
        <v>218</v>
      </c>
      <c r="D1765" s="48">
        <v>0</v>
      </c>
      <c r="E1765" s="48">
        <v>0</v>
      </c>
      <c r="F1765" s="48">
        <v>0</v>
      </c>
      <c r="G1765" s="57">
        <v>0</v>
      </c>
      <c r="H1765" s="48">
        <v>0</v>
      </c>
      <c r="I1765" s="48">
        <v>0</v>
      </c>
      <c r="J1765" s="48">
        <v>0</v>
      </c>
      <c r="K1765" s="49">
        <v>0</v>
      </c>
    </row>
    <row r="1766" spans="1:11" ht="31.5">
      <c r="A1766" s="131"/>
      <c r="B1766" s="114"/>
      <c r="C1766" s="75" t="s">
        <v>202</v>
      </c>
      <c r="D1766" s="57">
        <v>0</v>
      </c>
      <c r="E1766" s="57">
        <v>0</v>
      </c>
      <c r="F1766" s="48">
        <v>0</v>
      </c>
      <c r="G1766" s="57">
        <v>0</v>
      </c>
      <c r="H1766" s="48">
        <v>0</v>
      </c>
      <c r="I1766" s="48">
        <v>0</v>
      </c>
      <c r="J1766" s="48">
        <v>0</v>
      </c>
      <c r="K1766" s="49">
        <v>0</v>
      </c>
    </row>
    <row r="1767" spans="1:11">
      <c r="A1767" s="131"/>
      <c r="B1767" s="114"/>
      <c r="C1767" s="75" t="s">
        <v>219</v>
      </c>
      <c r="D1767" s="48">
        <v>0</v>
      </c>
      <c r="E1767" s="48" t="s">
        <v>265</v>
      </c>
      <c r="F1767" s="48" t="s">
        <v>265</v>
      </c>
      <c r="G1767" s="48" t="s">
        <v>265</v>
      </c>
      <c r="H1767" s="48">
        <v>0</v>
      </c>
      <c r="I1767" s="48">
        <v>0</v>
      </c>
      <c r="J1767" s="48" t="s">
        <v>265</v>
      </c>
      <c r="K1767" s="48" t="s">
        <v>265</v>
      </c>
    </row>
    <row r="1768" spans="1:11" ht="112.5" customHeight="1">
      <c r="A1768" s="131"/>
      <c r="B1768" s="114"/>
      <c r="C1768" s="75" t="s">
        <v>220</v>
      </c>
      <c r="D1768" s="48">
        <v>0</v>
      </c>
      <c r="E1768" s="48" t="s">
        <v>265</v>
      </c>
      <c r="F1768" s="48" t="s">
        <v>265</v>
      </c>
      <c r="G1768" s="48" t="s">
        <v>265</v>
      </c>
      <c r="H1768" s="48">
        <v>0</v>
      </c>
      <c r="I1768" s="48">
        <v>0</v>
      </c>
      <c r="J1768" s="48" t="s">
        <v>265</v>
      </c>
      <c r="K1768" s="48" t="s">
        <v>265</v>
      </c>
    </row>
    <row r="1769" spans="1:11">
      <c r="A1769" s="131" t="s">
        <v>17</v>
      </c>
      <c r="B1769" s="114" t="s">
        <v>195</v>
      </c>
      <c r="C1769" s="38" t="s">
        <v>3</v>
      </c>
      <c r="D1769" s="48">
        <f>D1770+D1772+D1774+D1775</f>
        <v>17259.599999999999</v>
      </c>
      <c r="E1769" s="48" t="s">
        <v>265</v>
      </c>
      <c r="F1769" s="48" t="s">
        <v>265</v>
      </c>
      <c r="G1769" s="48" t="s">
        <v>265</v>
      </c>
      <c r="H1769" s="48">
        <f>H1770+H1772+H1774+H1775</f>
        <v>2900.6</v>
      </c>
      <c r="I1769" s="48">
        <f t="shared" ref="I1769:I1819" si="265">H1769/D1769*100</f>
        <v>16.805719715404759</v>
      </c>
      <c r="J1769" s="48" t="s">
        <v>265</v>
      </c>
      <c r="K1769" s="48" t="s">
        <v>265</v>
      </c>
    </row>
    <row r="1770" spans="1:11">
      <c r="A1770" s="131"/>
      <c r="B1770" s="114"/>
      <c r="C1770" s="75" t="s">
        <v>4</v>
      </c>
      <c r="D1770" s="57">
        <v>0</v>
      </c>
      <c r="E1770" s="57">
        <v>0</v>
      </c>
      <c r="F1770" s="48">
        <v>0</v>
      </c>
      <c r="G1770" s="57">
        <v>0</v>
      </c>
      <c r="H1770" s="48">
        <v>0</v>
      </c>
      <c r="I1770" s="48">
        <v>0</v>
      </c>
      <c r="J1770" s="48">
        <v>0</v>
      </c>
      <c r="K1770" s="49">
        <v>0</v>
      </c>
    </row>
    <row r="1771" spans="1:11" ht="31.5">
      <c r="A1771" s="131"/>
      <c r="B1771" s="114"/>
      <c r="C1771" s="75" t="s">
        <v>201</v>
      </c>
      <c r="D1771" s="57">
        <v>0</v>
      </c>
      <c r="E1771" s="57">
        <v>0</v>
      </c>
      <c r="F1771" s="48">
        <v>0</v>
      </c>
      <c r="G1771" s="57">
        <v>0</v>
      </c>
      <c r="H1771" s="48">
        <v>0</v>
      </c>
      <c r="I1771" s="48">
        <v>0</v>
      </c>
      <c r="J1771" s="48">
        <v>0</v>
      </c>
      <c r="K1771" s="49">
        <v>0</v>
      </c>
    </row>
    <row r="1772" spans="1:11" ht="31.5">
      <c r="A1772" s="131"/>
      <c r="B1772" s="114"/>
      <c r="C1772" s="75" t="s">
        <v>217</v>
      </c>
      <c r="D1772" s="48">
        <v>17259.599999999999</v>
      </c>
      <c r="E1772" s="57">
        <v>17259.599999999999</v>
      </c>
      <c r="F1772" s="57">
        <v>17259.599999999999</v>
      </c>
      <c r="G1772" s="57">
        <v>2900.6</v>
      </c>
      <c r="H1772" s="57">
        <v>2900.6</v>
      </c>
      <c r="I1772" s="48">
        <f t="shared" si="265"/>
        <v>16.805719715404759</v>
      </c>
      <c r="J1772" s="48">
        <f t="shared" ref="J1772:J1819" si="266">G1772/E1772*100</f>
        <v>16.805719715404759</v>
      </c>
      <c r="K1772" s="49">
        <f t="shared" ref="K1772:K1805" si="267">G1772/F1772*100</f>
        <v>16.805719715404759</v>
      </c>
    </row>
    <row r="1773" spans="1:11" ht="31.5">
      <c r="A1773" s="131"/>
      <c r="B1773" s="114"/>
      <c r="C1773" s="75" t="s">
        <v>202</v>
      </c>
      <c r="D1773" s="57">
        <v>0</v>
      </c>
      <c r="E1773" s="57">
        <v>0</v>
      </c>
      <c r="F1773" s="48">
        <v>0</v>
      </c>
      <c r="G1773" s="57">
        <v>2900.6</v>
      </c>
      <c r="H1773" s="57">
        <v>2900.6</v>
      </c>
      <c r="I1773" s="48">
        <v>0</v>
      </c>
      <c r="J1773" s="48">
        <v>0</v>
      </c>
      <c r="K1773" s="49">
        <v>0</v>
      </c>
    </row>
    <row r="1774" spans="1:11">
      <c r="A1774" s="131"/>
      <c r="B1774" s="114"/>
      <c r="C1774" s="75" t="s">
        <v>219</v>
      </c>
      <c r="D1774" s="57">
        <v>0</v>
      </c>
      <c r="E1774" s="57" t="s">
        <v>265</v>
      </c>
      <c r="F1774" s="48" t="s">
        <v>265</v>
      </c>
      <c r="G1774" s="48" t="s">
        <v>265</v>
      </c>
      <c r="H1774" s="48">
        <v>0</v>
      </c>
      <c r="I1774" s="48">
        <v>0</v>
      </c>
      <c r="J1774" s="48" t="s">
        <v>265</v>
      </c>
      <c r="K1774" s="48" t="s">
        <v>265</v>
      </c>
    </row>
    <row r="1775" spans="1:11" ht="31.5">
      <c r="A1775" s="131"/>
      <c r="B1775" s="114"/>
      <c r="C1775" s="75" t="s">
        <v>220</v>
      </c>
      <c r="D1775" s="48">
        <v>0</v>
      </c>
      <c r="E1775" s="48" t="s">
        <v>265</v>
      </c>
      <c r="F1775" s="48" t="s">
        <v>265</v>
      </c>
      <c r="G1775" s="48" t="s">
        <v>265</v>
      </c>
      <c r="H1775" s="48">
        <v>0</v>
      </c>
      <c r="I1775" s="48">
        <v>0</v>
      </c>
      <c r="J1775" s="48" t="s">
        <v>265</v>
      </c>
      <c r="K1775" s="48" t="s">
        <v>265</v>
      </c>
    </row>
    <row r="1776" spans="1:11">
      <c r="A1776" s="131" t="s">
        <v>18</v>
      </c>
      <c r="B1776" s="114" t="s">
        <v>195</v>
      </c>
      <c r="C1776" s="38" t="s">
        <v>3</v>
      </c>
      <c r="D1776" s="48">
        <f>D1777+D1779+D1781+D1782</f>
        <v>1318.4</v>
      </c>
      <c r="E1776" s="48" t="s">
        <v>265</v>
      </c>
      <c r="F1776" s="48" t="s">
        <v>265</v>
      </c>
      <c r="G1776" s="48" t="s">
        <v>265</v>
      </c>
      <c r="H1776" s="48">
        <f>H1777+H1779+H1781+H1782</f>
        <v>159.1</v>
      </c>
      <c r="I1776" s="48">
        <f t="shared" si="265"/>
        <v>12.06765776699029</v>
      </c>
      <c r="J1776" s="48" t="s">
        <v>265</v>
      </c>
      <c r="K1776" s="48" t="s">
        <v>265</v>
      </c>
    </row>
    <row r="1777" spans="1:11">
      <c r="A1777" s="131"/>
      <c r="B1777" s="114"/>
      <c r="C1777" s="75" t="s">
        <v>4</v>
      </c>
      <c r="D1777" s="48">
        <v>1318.4</v>
      </c>
      <c r="E1777" s="48">
        <v>1318.4</v>
      </c>
      <c r="F1777" s="48">
        <v>1318.4</v>
      </c>
      <c r="G1777" s="48">
        <v>159.1</v>
      </c>
      <c r="H1777" s="48">
        <v>159.1</v>
      </c>
      <c r="I1777" s="48">
        <f t="shared" si="265"/>
        <v>12.06765776699029</v>
      </c>
      <c r="J1777" s="48">
        <f t="shared" si="266"/>
        <v>12.06765776699029</v>
      </c>
      <c r="K1777" s="48">
        <f>G1777/F1777*100</f>
        <v>12.06765776699029</v>
      </c>
    </row>
    <row r="1778" spans="1:11" ht="31.5">
      <c r="A1778" s="131"/>
      <c r="B1778" s="114"/>
      <c r="C1778" s="75" t="s">
        <v>201</v>
      </c>
      <c r="D1778" s="57">
        <v>0</v>
      </c>
      <c r="E1778" s="57">
        <v>0</v>
      </c>
      <c r="F1778" s="48">
        <v>0</v>
      </c>
      <c r="G1778" s="57">
        <v>0</v>
      </c>
      <c r="H1778" s="48">
        <v>0</v>
      </c>
      <c r="I1778" s="48">
        <v>0</v>
      </c>
      <c r="J1778" s="48">
        <v>0</v>
      </c>
      <c r="K1778" s="49">
        <v>0</v>
      </c>
    </row>
    <row r="1779" spans="1:11">
      <c r="A1779" s="131"/>
      <c r="B1779" s="114"/>
      <c r="C1779" s="75" t="s">
        <v>218</v>
      </c>
      <c r="D1779" s="57">
        <v>0</v>
      </c>
      <c r="E1779" s="57">
        <v>0</v>
      </c>
      <c r="F1779" s="48">
        <v>0</v>
      </c>
      <c r="G1779" s="57">
        <v>0</v>
      </c>
      <c r="H1779" s="48">
        <v>0</v>
      </c>
      <c r="I1779" s="48">
        <v>0</v>
      </c>
      <c r="J1779" s="48">
        <v>0</v>
      </c>
      <c r="K1779" s="49">
        <v>0</v>
      </c>
    </row>
    <row r="1780" spans="1:11" ht="31.5">
      <c r="A1780" s="131"/>
      <c r="B1780" s="114"/>
      <c r="C1780" s="75" t="s">
        <v>202</v>
      </c>
      <c r="D1780" s="57">
        <v>0</v>
      </c>
      <c r="E1780" s="57">
        <v>0</v>
      </c>
      <c r="F1780" s="48">
        <v>0</v>
      </c>
      <c r="G1780" s="57">
        <v>0</v>
      </c>
      <c r="H1780" s="48">
        <v>0</v>
      </c>
      <c r="I1780" s="48">
        <v>0</v>
      </c>
      <c r="J1780" s="48">
        <v>0</v>
      </c>
      <c r="K1780" s="49">
        <v>0</v>
      </c>
    </row>
    <row r="1781" spans="1:11">
      <c r="A1781" s="131"/>
      <c r="B1781" s="114"/>
      <c r="C1781" s="75" t="s">
        <v>219</v>
      </c>
      <c r="D1781" s="57">
        <v>0</v>
      </c>
      <c r="E1781" s="57" t="s">
        <v>265</v>
      </c>
      <c r="F1781" s="48" t="s">
        <v>265</v>
      </c>
      <c r="G1781" s="48" t="s">
        <v>265</v>
      </c>
      <c r="H1781" s="48">
        <v>0</v>
      </c>
      <c r="I1781" s="48">
        <v>0</v>
      </c>
      <c r="J1781" s="48" t="s">
        <v>265</v>
      </c>
      <c r="K1781" s="48" t="s">
        <v>265</v>
      </c>
    </row>
    <row r="1782" spans="1:11" ht="31.5">
      <c r="A1782" s="131"/>
      <c r="B1782" s="114"/>
      <c r="C1782" s="75" t="s">
        <v>220</v>
      </c>
      <c r="D1782" s="48">
        <v>0</v>
      </c>
      <c r="E1782" s="48" t="s">
        <v>265</v>
      </c>
      <c r="F1782" s="48" t="s">
        <v>265</v>
      </c>
      <c r="G1782" s="48" t="s">
        <v>265</v>
      </c>
      <c r="H1782" s="48">
        <v>0</v>
      </c>
      <c r="I1782" s="48">
        <v>0</v>
      </c>
      <c r="J1782" s="48" t="s">
        <v>265</v>
      </c>
      <c r="K1782" s="48" t="s">
        <v>265</v>
      </c>
    </row>
    <row r="1783" spans="1:11">
      <c r="A1783" s="131" t="s">
        <v>19</v>
      </c>
      <c r="B1783" s="114" t="s">
        <v>195</v>
      </c>
      <c r="C1783" s="38" t="s">
        <v>3</v>
      </c>
      <c r="D1783" s="48">
        <f>D1784+D1786+D1788+D1789</f>
        <v>136429.5</v>
      </c>
      <c r="E1783" s="48" t="s">
        <v>265</v>
      </c>
      <c r="F1783" s="48" t="s">
        <v>265</v>
      </c>
      <c r="G1783" s="48" t="s">
        <v>265</v>
      </c>
      <c r="H1783" s="48">
        <f>H1784+H1786+H1788+H1789</f>
        <v>29523.1</v>
      </c>
      <c r="I1783" s="48">
        <f t="shared" si="265"/>
        <v>21.639821299645604</v>
      </c>
      <c r="J1783" s="48" t="s">
        <v>265</v>
      </c>
      <c r="K1783" s="48" t="s">
        <v>265</v>
      </c>
    </row>
    <row r="1784" spans="1:11">
      <c r="A1784" s="131"/>
      <c r="B1784" s="114"/>
      <c r="C1784" s="75" t="s">
        <v>4</v>
      </c>
      <c r="D1784" s="48">
        <v>136429.5</v>
      </c>
      <c r="E1784" s="48">
        <v>136429.5</v>
      </c>
      <c r="F1784" s="48">
        <v>136429.5</v>
      </c>
      <c r="G1784" s="48">
        <v>29523.1</v>
      </c>
      <c r="H1784" s="48">
        <v>29523.1</v>
      </c>
      <c r="I1784" s="48">
        <f t="shared" si="265"/>
        <v>21.639821299645604</v>
      </c>
      <c r="J1784" s="48">
        <f t="shared" si="266"/>
        <v>21.639821299645604</v>
      </c>
      <c r="K1784" s="49">
        <f t="shared" si="267"/>
        <v>21.639821299645604</v>
      </c>
    </row>
    <row r="1785" spans="1:11" ht="31.5">
      <c r="A1785" s="131"/>
      <c r="B1785" s="114"/>
      <c r="C1785" s="75" t="s">
        <v>201</v>
      </c>
      <c r="D1785" s="57">
        <v>0</v>
      </c>
      <c r="E1785" s="57">
        <v>0</v>
      </c>
      <c r="F1785" s="48">
        <v>0</v>
      </c>
      <c r="G1785" s="57">
        <v>0</v>
      </c>
      <c r="H1785" s="48">
        <v>0</v>
      </c>
      <c r="I1785" s="48">
        <v>0</v>
      </c>
      <c r="J1785" s="48">
        <v>0</v>
      </c>
      <c r="K1785" s="49">
        <v>0</v>
      </c>
    </row>
    <row r="1786" spans="1:11">
      <c r="A1786" s="131"/>
      <c r="B1786" s="114"/>
      <c r="C1786" s="75" t="s">
        <v>9</v>
      </c>
      <c r="D1786" s="57">
        <v>0</v>
      </c>
      <c r="E1786" s="57">
        <v>0</v>
      </c>
      <c r="F1786" s="48">
        <f>D1786+E1786</f>
        <v>0</v>
      </c>
      <c r="G1786" s="48">
        <v>0</v>
      </c>
      <c r="H1786" s="48">
        <v>0</v>
      </c>
      <c r="I1786" s="48">
        <v>0</v>
      </c>
      <c r="J1786" s="48">
        <v>0</v>
      </c>
      <c r="K1786" s="49">
        <v>0</v>
      </c>
    </row>
    <row r="1787" spans="1:11" ht="31.5">
      <c r="A1787" s="131"/>
      <c r="B1787" s="114"/>
      <c r="C1787" s="75" t="s">
        <v>202</v>
      </c>
      <c r="D1787" s="57">
        <v>0</v>
      </c>
      <c r="E1787" s="57">
        <v>0</v>
      </c>
      <c r="F1787" s="48">
        <v>0</v>
      </c>
      <c r="G1787" s="57">
        <v>0</v>
      </c>
      <c r="H1787" s="48">
        <v>0</v>
      </c>
      <c r="I1787" s="48">
        <v>0</v>
      </c>
      <c r="J1787" s="48">
        <v>0</v>
      </c>
      <c r="K1787" s="49">
        <v>0</v>
      </c>
    </row>
    <row r="1788" spans="1:11">
      <c r="A1788" s="131"/>
      <c r="B1788" s="114"/>
      <c r="C1788" s="75" t="s">
        <v>219</v>
      </c>
      <c r="D1788" s="57">
        <v>0</v>
      </c>
      <c r="E1788" s="57" t="s">
        <v>265</v>
      </c>
      <c r="F1788" s="48" t="s">
        <v>265</v>
      </c>
      <c r="G1788" s="48" t="s">
        <v>265</v>
      </c>
      <c r="H1788" s="48">
        <v>0</v>
      </c>
      <c r="I1788" s="48">
        <v>0</v>
      </c>
      <c r="J1788" s="48" t="s">
        <v>265</v>
      </c>
      <c r="K1788" s="48" t="s">
        <v>265</v>
      </c>
    </row>
    <row r="1789" spans="1:11" ht="31.5">
      <c r="A1789" s="131"/>
      <c r="B1789" s="114"/>
      <c r="C1789" s="75" t="s">
        <v>220</v>
      </c>
      <c r="D1789" s="48">
        <v>0</v>
      </c>
      <c r="E1789" s="48" t="s">
        <v>265</v>
      </c>
      <c r="F1789" s="48" t="s">
        <v>265</v>
      </c>
      <c r="G1789" s="48" t="s">
        <v>265</v>
      </c>
      <c r="H1789" s="48">
        <v>0</v>
      </c>
      <c r="I1789" s="48">
        <v>0</v>
      </c>
      <c r="J1789" s="48" t="s">
        <v>265</v>
      </c>
      <c r="K1789" s="48" t="s">
        <v>265</v>
      </c>
    </row>
    <row r="1790" spans="1:11">
      <c r="A1790" s="131" t="s">
        <v>20</v>
      </c>
      <c r="B1790" s="114" t="s">
        <v>195</v>
      </c>
      <c r="C1790" s="38" t="s">
        <v>3</v>
      </c>
      <c r="D1790" s="48">
        <f>D1791+D1793+D1795+D1796</f>
        <v>135303.9</v>
      </c>
      <c r="E1790" s="48" t="s">
        <v>265</v>
      </c>
      <c r="F1790" s="48" t="s">
        <v>265</v>
      </c>
      <c r="G1790" s="48" t="s">
        <v>265</v>
      </c>
      <c r="H1790" s="48">
        <f>H1791+H1793+H1795+H1796</f>
        <v>22610.1</v>
      </c>
      <c r="I1790" s="48">
        <f t="shared" si="265"/>
        <v>16.710604794096845</v>
      </c>
      <c r="J1790" s="48" t="s">
        <v>265</v>
      </c>
      <c r="K1790" s="48" t="s">
        <v>265</v>
      </c>
    </row>
    <row r="1791" spans="1:11">
      <c r="A1791" s="131"/>
      <c r="B1791" s="114"/>
      <c r="C1791" s="75" t="s">
        <v>4</v>
      </c>
      <c r="D1791" s="48">
        <v>135303.9</v>
      </c>
      <c r="E1791" s="48">
        <v>135303.9</v>
      </c>
      <c r="F1791" s="48">
        <v>135303.9</v>
      </c>
      <c r="G1791" s="48">
        <v>22610.1</v>
      </c>
      <c r="H1791" s="48">
        <v>22610.1</v>
      </c>
      <c r="I1791" s="48">
        <f t="shared" si="265"/>
        <v>16.710604794096845</v>
      </c>
      <c r="J1791" s="48">
        <f t="shared" si="266"/>
        <v>16.710604794096845</v>
      </c>
      <c r="K1791" s="49">
        <f t="shared" si="267"/>
        <v>16.710604794096845</v>
      </c>
    </row>
    <row r="1792" spans="1:11" ht="31.5">
      <c r="A1792" s="131"/>
      <c r="B1792" s="114"/>
      <c r="C1792" s="75" t="s">
        <v>201</v>
      </c>
      <c r="D1792" s="57">
        <v>0</v>
      </c>
      <c r="E1792" s="57">
        <v>0</v>
      </c>
      <c r="F1792" s="48">
        <v>0</v>
      </c>
      <c r="G1792" s="57">
        <v>0</v>
      </c>
      <c r="H1792" s="48">
        <v>0</v>
      </c>
      <c r="I1792" s="48">
        <v>0</v>
      </c>
      <c r="J1792" s="48">
        <v>0</v>
      </c>
      <c r="K1792" s="49">
        <v>0</v>
      </c>
    </row>
    <row r="1793" spans="1:11">
      <c r="A1793" s="131"/>
      <c r="B1793" s="114"/>
      <c r="C1793" s="75" t="s">
        <v>218</v>
      </c>
      <c r="D1793" s="57">
        <v>0</v>
      </c>
      <c r="E1793" s="57">
        <v>0</v>
      </c>
      <c r="F1793" s="48">
        <v>0</v>
      </c>
      <c r="G1793" s="48">
        <v>0</v>
      </c>
      <c r="H1793" s="48">
        <v>0</v>
      </c>
      <c r="I1793" s="48">
        <v>0</v>
      </c>
      <c r="J1793" s="48">
        <v>0</v>
      </c>
      <c r="K1793" s="49">
        <v>0</v>
      </c>
    </row>
    <row r="1794" spans="1:11" ht="31.5">
      <c r="A1794" s="131"/>
      <c r="B1794" s="114"/>
      <c r="C1794" s="75" t="s">
        <v>202</v>
      </c>
      <c r="D1794" s="57">
        <v>0</v>
      </c>
      <c r="E1794" s="57">
        <v>0</v>
      </c>
      <c r="F1794" s="48">
        <v>0</v>
      </c>
      <c r="G1794" s="57">
        <v>0</v>
      </c>
      <c r="H1794" s="48">
        <v>0</v>
      </c>
      <c r="I1794" s="48">
        <v>0</v>
      </c>
      <c r="J1794" s="48">
        <v>0</v>
      </c>
      <c r="K1794" s="49">
        <v>0</v>
      </c>
    </row>
    <row r="1795" spans="1:11">
      <c r="A1795" s="131"/>
      <c r="B1795" s="114"/>
      <c r="C1795" s="75" t="s">
        <v>219</v>
      </c>
      <c r="D1795" s="57">
        <v>0</v>
      </c>
      <c r="E1795" s="57" t="s">
        <v>265</v>
      </c>
      <c r="F1795" s="48" t="s">
        <v>265</v>
      </c>
      <c r="G1795" s="48" t="s">
        <v>265</v>
      </c>
      <c r="H1795" s="48">
        <v>0</v>
      </c>
      <c r="I1795" s="48">
        <v>0</v>
      </c>
      <c r="J1795" s="48" t="s">
        <v>265</v>
      </c>
      <c r="K1795" s="48" t="s">
        <v>265</v>
      </c>
    </row>
    <row r="1796" spans="1:11" ht="31.5">
      <c r="A1796" s="131"/>
      <c r="B1796" s="114"/>
      <c r="C1796" s="75" t="s">
        <v>220</v>
      </c>
      <c r="D1796" s="48">
        <v>0</v>
      </c>
      <c r="E1796" s="48" t="s">
        <v>265</v>
      </c>
      <c r="F1796" s="48" t="s">
        <v>265</v>
      </c>
      <c r="G1796" s="48" t="s">
        <v>265</v>
      </c>
      <c r="H1796" s="48">
        <v>0</v>
      </c>
      <c r="I1796" s="48">
        <v>0</v>
      </c>
      <c r="J1796" s="48" t="s">
        <v>265</v>
      </c>
      <c r="K1796" s="48" t="s">
        <v>265</v>
      </c>
    </row>
    <row r="1797" spans="1:11">
      <c r="A1797" s="131" t="s">
        <v>21</v>
      </c>
      <c r="B1797" s="114" t="s">
        <v>195</v>
      </c>
      <c r="C1797" s="38" t="s">
        <v>3</v>
      </c>
      <c r="D1797" s="48">
        <f>D1798+D1800+D1802+D1803</f>
        <v>521988.3</v>
      </c>
      <c r="E1797" s="48" t="s">
        <v>265</v>
      </c>
      <c r="F1797" s="48" t="s">
        <v>265</v>
      </c>
      <c r="G1797" s="48" t="s">
        <v>265</v>
      </c>
      <c r="H1797" s="48">
        <f>H1798+H1800+H1802+H1803</f>
        <v>112085.2</v>
      </c>
      <c r="I1797" s="48">
        <f t="shared" si="265"/>
        <v>21.472741821991029</v>
      </c>
      <c r="J1797" s="48" t="s">
        <v>265</v>
      </c>
      <c r="K1797" s="48" t="s">
        <v>265</v>
      </c>
    </row>
    <row r="1798" spans="1:11">
      <c r="A1798" s="131"/>
      <c r="B1798" s="114"/>
      <c r="C1798" s="75" t="s">
        <v>4</v>
      </c>
      <c r="D1798" s="48">
        <v>521988.3</v>
      </c>
      <c r="E1798" s="48">
        <v>521988.3</v>
      </c>
      <c r="F1798" s="48">
        <v>521988.3</v>
      </c>
      <c r="G1798" s="48">
        <v>112085.2</v>
      </c>
      <c r="H1798" s="48">
        <v>112085.2</v>
      </c>
      <c r="I1798" s="48">
        <f t="shared" si="265"/>
        <v>21.472741821991029</v>
      </c>
      <c r="J1798" s="48">
        <f t="shared" si="266"/>
        <v>21.472741821991029</v>
      </c>
      <c r="K1798" s="49">
        <f t="shared" si="267"/>
        <v>21.472741821991029</v>
      </c>
    </row>
    <row r="1799" spans="1:11" ht="31.5">
      <c r="A1799" s="131"/>
      <c r="B1799" s="114"/>
      <c r="C1799" s="75" t="s">
        <v>201</v>
      </c>
      <c r="D1799" s="57">
        <v>0</v>
      </c>
      <c r="E1799" s="57">
        <v>0</v>
      </c>
      <c r="F1799" s="48">
        <v>0</v>
      </c>
      <c r="G1799" s="57">
        <v>0</v>
      </c>
      <c r="H1799" s="48">
        <v>0</v>
      </c>
      <c r="I1799" s="48">
        <v>0</v>
      </c>
      <c r="J1799" s="48">
        <v>0</v>
      </c>
      <c r="K1799" s="49">
        <v>0</v>
      </c>
    </row>
    <row r="1800" spans="1:11">
      <c r="A1800" s="131"/>
      <c r="B1800" s="114"/>
      <c r="C1800" s="75" t="s">
        <v>9</v>
      </c>
      <c r="D1800" s="57">
        <v>0</v>
      </c>
      <c r="E1800" s="57">
        <v>0</v>
      </c>
      <c r="F1800" s="48">
        <v>0</v>
      </c>
      <c r="G1800" s="57">
        <v>0</v>
      </c>
      <c r="H1800" s="48">
        <v>0</v>
      </c>
      <c r="I1800" s="48">
        <v>0</v>
      </c>
      <c r="J1800" s="48">
        <v>0</v>
      </c>
      <c r="K1800" s="49">
        <v>0</v>
      </c>
    </row>
    <row r="1801" spans="1:11" ht="31.5">
      <c r="A1801" s="131"/>
      <c r="B1801" s="114"/>
      <c r="C1801" s="75" t="s">
        <v>202</v>
      </c>
      <c r="D1801" s="57">
        <v>0</v>
      </c>
      <c r="E1801" s="57">
        <v>0</v>
      </c>
      <c r="F1801" s="48">
        <v>0</v>
      </c>
      <c r="G1801" s="57">
        <v>0</v>
      </c>
      <c r="H1801" s="48">
        <v>0</v>
      </c>
      <c r="I1801" s="48">
        <v>0</v>
      </c>
      <c r="J1801" s="48">
        <v>0</v>
      </c>
      <c r="K1801" s="49">
        <v>0</v>
      </c>
    </row>
    <row r="1802" spans="1:11">
      <c r="A1802" s="131"/>
      <c r="B1802" s="114"/>
      <c r="C1802" s="75" t="s">
        <v>219</v>
      </c>
      <c r="D1802" s="57">
        <v>0</v>
      </c>
      <c r="E1802" s="57" t="s">
        <v>265</v>
      </c>
      <c r="F1802" s="48" t="s">
        <v>265</v>
      </c>
      <c r="G1802" s="48" t="s">
        <v>265</v>
      </c>
      <c r="H1802" s="48">
        <v>0</v>
      </c>
      <c r="I1802" s="48">
        <v>0</v>
      </c>
      <c r="J1802" s="48" t="s">
        <v>265</v>
      </c>
      <c r="K1802" s="48" t="s">
        <v>265</v>
      </c>
    </row>
    <row r="1803" spans="1:11" ht="31.5">
      <c r="A1803" s="131"/>
      <c r="B1803" s="114"/>
      <c r="C1803" s="75" t="s">
        <v>220</v>
      </c>
      <c r="D1803" s="48">
        <v>0</v>
      </c>
      <c r="E1803" s="48" t="s">
        <v>265</v>
      </c>
      <c r="F1803" s="48" t="s">
        <v>265</v>
      </c>
      <c r="G1803" s="48" t="s">
        <v>265</v>
      </c>
      <c r="H1803" s="48">
        <v>0</v>
      </c>
      <c r="I1803" s="48">
        <v>0</v>
      </c>
      <c r="J1803" s="48" t="s">
        <v>265</v>
      </c>
      <c r="K1803" s="48" t="s">
        <v>265</v>
      </c>
    </row>
    <row r="1804" spans="1:11">
      <c r="A1804" s="131" t="s">
        <v>22</v>
      </c>
      <c r="B1804" s="114" t="s">
        <v>195</v>
      </c>
      <c r="C1804" s="38" t="s">
        <v>3</v>
      </c>
      <c r="D1804" s="48">
        <f>D1805+D1807+D1809+D1810</f>
        <v>1667.8</v>
      </c>
      <c r="E1804" s="48" t="s">
        <v>265</v>
      </c>
      <c r="F1804" s="48" t="s">
        <v>265</v>
      </c>
      <c r="G1804" s="48" t="s">
        <v>265</v>
      </c>
      <c r="H1804" s="48">
        <f>H1805+H1807+H1809+H1810</f>
        <v>337.8</v>
      </c>
      <c r="I1804" s="48">
        <f t="shared" si="265"/>
        <v>20.254227125554625</v>
      </c>
      <c r="J1804" s="48" t="s">
        <v>265</v>
      </c>
      <c r="K1804" s="48" t="s">
        <v>265</v>
      </c>
    </row>
    <row r="1805" spans="1:11">
      <c r="A1805" s="131"/>
      <c r="B1805" s="114"/>
      <c r="C1805" s="75" t="s">
        <v>4</v>
      </c>
      <c r="D1805" s="48">
        <v>1667.8</v>
      </c>
      <c r="E1805" s="48">
        <v>1667.8</v>
      </c>
      <c r="F1805" s="48">
        <v>1667.8</v>
      </c>
      <c r="G1805" s="48">
        <v>337.8</v>
      </c>
      <c r="H1805" s="48">
        <v>337.8</v>
      </c>
      <c r="I1805" s="48">
        <f t="shared" si="265"/>
        <v>20.254227125554625</v>
      </c>
      <c r="J1805" s="48">
        <f t="shared" si="266"/>
        <v>20.254227125554625</v>
      </c>
      <c r="K1805" s="49">
        <f t="shared" si="267"/>
        <v>20.254227125554625</v>
      </c>
    </row>
    <row r="1806" spans="1:11" ht="31.5">
      <c r="A1806" s="131"/>
      <c r="B1806" s="114"/>
      <c r="C1806" s="75" t="s">
        <v>201</v>
      </c>
      <c r="D1806" s="57">
        <v>0</v>
      </c>
      <c r="E1806" s="57">
        <v>0</v>
      </c>
      <c r="F1806" s="48">
        <v>0</v>
      </c>
      <c r="G1806" s="57">
        <v>0</v>
      </c>
      <c r="H1806" s="48">
        <v>0</v>
      </c>
      <c r="I1806" s="48">
        <v>0</v>
      </c>
      <c r="J1806" s="48">
        <v>0</v>
      </c>
      <c r="K1806" s="49">
        <v>0</v>
      </c>
    </row>
    <row r="1807" spans="1:11">
      <c r="A1807" s="131"/>
      <c r="B1807" s="114"/>
      <c r="C1807" s="75" t="s">
        <v>9</v>
      </c>
      <c r="D1807" s="57">
        <v>0</v>
      </c>
      <c r="E1807" s="57">
        <v>0</v>
      </c>
      <c r="F1807" s="48">
        <v>0</v>
      </c>
      <c r="G1807" s="57">
        <v>0</v>
      </c>
      <c r="H1807" s="48">
        <v>0</v>
      </c>
      <c r="I1807" s="48">
        <v>0</v>
      </c>
      <c r="J1807" s="48">
        <v>0</v>
      </c>
      <c r="K1807" s="49">
        <v>0</v>
      </c>
    </row>
    <row r="1808" spans="1:11" ht="31.5">
      <c r="A1808" s="131"/>
      <c r="B1808" s="114"/>
      <c r="C1808" s="75" t="s">
        <v>202</v>
      </c>
      <c r="D1808" s="57">
        <v>0</v>
      </c>
      <c r="E1808" s="57">
        <v>0</v>
      </c>
      <c r="F1808" s="48">
        <v>0</v>
      </c>
      <c r="G1808" s="57">
        <v>0</v>
      </c>
      <c r="H1808" s="48">
        <v>0</v>
      </c>
      <c r="I1808" s="48">
        <v>0</v>
      </c>
      <c r="J1808" s="48">
        <v>0</v>
      </c>
      <c r="K1808" s="49">
        <v>0</v>
      </c>
    </row>
    <row r="1809" spans="1:11">
      <c r="A1809" s="131"/>
      <c r="B1809" s="114"/>
      <c r="C1809" s="75" t="s">
        <v>219</v>
      </c>
      <c r="D1809" s="57">
        <v>0</v>
      </c>
      <c r="E1809" s="57" t="s">
        <v>265</v>
      </c>
      <c r="F1809" s="48" t="s">
        <v>265</v>
      </c>
      <c r="G1809" s="48" t="s">
        <v>265</v>
      </c>
      <c r="H1809" s="48">
        <v>0</v>
      </c>
      <c r="I1809" s="48">
        <v>0</v>
      </c>
      <c r="J1809" s="48" t="s">
        <v>265</v>
      </c>
      <c r="K1809" s="48" t="s">
        <v>265</v>
      </c>
    </row>
    <row r="1810" spans="1:11" ht="31.5">
      <c r="A1810" s="131"/>
      <c r="B1810" s="114"/>
      <c r="C1810" s="75" t="s">
        <v>220</v>
      </c>
      <c r="D1810" s="48">
        <v>0</v>
      </c>
      <c r="E1810" s="48" t="s">
        <v>265</v>
      </c>
      <c r="F1810" s="48" t="s">
        <v>265</v>
      </c>
      <c r="G1810" s="48" t="s">
        <v>265</v>
      </c>
      <c r="H1810" s="48">
        <v>0</v>
      </c>
      <c r="I1810" s="48">
        <v>0</v>
      </c>
      <c r="J1810" s="48" t="s">
        <v>265</v>
      </c>
      <c r="K1810" s="48" t="s">
        <v>265</v>
      </c>
    </row>
    <row r="1811" spans="1:11" hidden="1">
      <c r="A1811" s="131" t="s">
        <v>23</v>
      </c>
      <c r="B1811" s="114" t="s">
        <v>195</v>
      </c>
      <c r="C1811" s="38" t="s">
        <v>3</v>
      </c>
      <c r="D1811" s="48">
        <f>D1812+D1814+D1816+D1817</f>
        <v>0</v>
      </c>
      <c r="E1811" s="48" t="s">
        <v>265</v>
      </c>
      <c r="F1811" s="48" t="s">
        <v>265</v>
      </c>
      <c r="G1811" s="48" t="s">
        <v>265</v>
      </c>
      <c r="H1811" s="48">
        <f>H1812+H1814+H1816+H1817</f>
        <v>0</v>
      </c>
      <c r="I1811" s="48">
        <v>0</v>
      </c>
      <c r="J1811" s="48" t="s">
        <v>265</v>
      </c>
      <c r="K1811" s="48" t="s">
        <v>265</v>
      </c>
    </row>
    <row r="1812" spans="1:11" hidden="1">
      <c r="A1812" s="131"/>
      <c r="B1812" s="114"/>
      <c r="C1812" s="75" t="s">
        <v>4</v>
      </c>
      <c r="D1812" s="57">
        <v>0</v>
      </c>
      <c r="E1812" s="57">
        <v>0</v>
      </c>
      <c r="F1812" s="48">
        <v>0</v>
      </c>
      <c r="G1812" s="57">
        <v>0</v>
      </c>
      <c r="H1812" s="48">
        <v>0</v>
      </c>
      <c r="I1812" s="48">
        <v>0</v>
      </c>
      <c r="J1812" s="48">
        <v>0</v>
      </c>
      <c r="K1812" s="49">
        <v>0</v>
      </c>
    </row>
    <row r="1813" spans="1:11" ht="31.5" hidden="1">
      <c r="A1813" s="131"/>
      <c r="B1813" s="114"/>
      <c r="C1813" s="75" t="s">
        <v>201</v>
      </c>
      <c r="D1813" s="57">
        <v>0</v>
      </c>
      <c r="E1813" s="57">
        <v>0</v>
      </c>
      <c r="F1813" s="48">
        <v>0</v>
      </c>
      <c r="G1813" s="57">
        <v>0</v>
      </c>
      <c r="H1813" s="48">
        <v>0</v>
      </c>
      <c r="I1813" s="48">
        <v>0</v>
      </c>
      <c r="J1813" s="48">
        <v>0</v>
      </c>
      <c r="K1813" s="49">
        <v>0</v>
      </c>
    </row>
    <row r="1814" spans="1:11" hidden="1">
      <c r="A1814" s="131"/>
      <c r="B1814" s="114"/>
      <c r="C1814" s="75" t="s">
        <v>9</v>
      </c>
      <c r="D1814" s="57">
        <v>0</v>
      </c>
      <c r="E1814" s="57">
        <v>0</v>
      </c>
      <c r="F1814" s="48">
        <v>0</v>
      </c>
      <c r="G1814" s="57">
        <v>0</v>
      </c>
      <c r="H1814" s="48">
        <v>0</v>
      </c>
      <c r="I1814" s="48">
        <v>0</v>
      </c>
      <c r="J1814" s="48">
        <v>0</v>
      </c>
      <c r="K1814" s="49">
        <v>0</v>
      </c>
    </row>
    <row r="1815" spans="1:11" ht="31.5" hidden="1">
      <c r="A1815" s="131"/>
      <c r="B1815" s="114"/>
      <c r="C1815" s="75" t="s">
        <v>202</v>
      </c>
      <c r="D1815" s="57">
        <v>0</v>
      </c>
      <c r="E1815" s="57">
        <v>0</v>
      </c>
      <c r="F1815" s="48">
        <v>0</v>
      </c>
      <c r="G1815" s="57">
        <v>0</v>
      </c>
      <c r="H1815" s="48">
        <v>0</v>
      </c>
      <c r="I1815" s="48">
        <v>0</v>
      </c>
      <c r="J1815" s="48">
        <v>0</v>
      </c>
      <c r="K1815" s="49">
        <v>0</v>
      </c>
    </row>
    <row r="1816" spans="1:11" hidden="1">
      <c r="A1816" s="131"/>
      <c r="B1816" s="114"/>
      <c r="C1816" s="75" t="s">
        <v>219</v>
      </c>
      <c r="D1816" s="57">
        <v>0</v>
      </c>
      <c r="E1816" s="57" t="s">
        <v>265</v>
      </c>
      <c r="F1816" s="48" t="s">
        <v>265</v>
      </c>
      <c r="G1816" s="48" t="s">
        <v>265</v>
      </c>
      <c r="H1816" s="48">
        <v>0</v>
      </c>
      <c r="I1816" s="48">
        <v>0</v>
      </c>
      <c r="J1816" s="48" t="s">
        <v>265</v>
      </c>
      <c r="K1816" s="48" t="s">
        <v>265</v>
      </c>
    </row>
    <row r="1817" spans="1:11" ht="31.5" hidden="1">
      <c r="A1817" s="131"/>
      <c r="B1817" s="114"/>
      <c r="C1817" s="75" t="s">
        <v>220</v>
      </c>
      <c r="D1817" s="48">
        <v>0</v>
      </c>
      <c r="E1817" s="48" t="s">
        <v>265</v>
      </c>
      <c r="F1817" s="48" t="s">
        <v>265</v>
      </c>
      <c r="G1817" s="48" t="s">
        <v>265</v>
      </c>
      <c r="H1817" s="48">
        <v>0</v>
      </c>
      <c r="I1817" s="48">
        <v>0</v>
      </c>
      <c r="J1817" s="48" t="s">
        <v>265</v>
      </c>
      <c r="K1817" s="48" t="s">
        <v>265</v>
      </c>
    </row>
    <row r="1818" spans="1:11">
      <c r="A1818" s="127" t="s">
        <v>14</v>
      </c>
      <c r="B1818" s="114" t="s">
        <v>266</v>
      </c>
      <c r="C1818" s="38" t="s">
        <v>3</v>
      </c>
      <c r="D1818" s="49">
        <f>D1819+D1821+D1823+D1824</f>
        <v>5000</v>
      </c>
      <c r="E1818" s="49" t="s">
        <v>265</v>
      </c>
      <c r="F1818" s="49" t="s">
        <v>265</v>
      </c>
      <c r="G1818" s="49" t="s">
        <v>265</v>
      </c>
      <c r="H1818" s="49">
        <f>H1819+H1821+H1823+H1824</f>
        <v>0</v>
      </c>
      <c r="I1818" s="48">
        <f t="shared" si="265"/>
        <v>0</v>
      </c>
      <c r="J1818" s="48" t="s">
        <v>265</v>
      </c>
      <c r="K1818" s="48" t="s">
        <v>265</v>
      </c>
    </row>
    <row r="1819" spans="1:11">
      <c r="A1819" s="127"/>
      <c r="B1819" s="114"/>
      <c r="C1819" s="75" t="s">
        <v>4</v>
      </c>
      <c r="D1819" s="49">
        <f>D1827+D1862+D1897+D2037</f>
        <v>5000</v>
      </c>
      <c r="E1819" s="49">
        <f>E1827+E1862+E1897+E2037</f>
        <v>4000.4</v>
      </c>
      <c r="F1819" s="49">
        <f>F1827+F1862+F1897+F2037</f>
        <v>3500.4</v>
      </c>
      <c r="G1819" s="49">
        <f t="shared" ref="G1819:H1822" si="268">G1827+G1862+G1897+G2037</f>
        <v>0</v>
      </c>
      <c r="H1819" s="49">
        <f t="shared" si="268"/>
        <v>0</v>
      </c>
      <c r="I1819" s="48">
        <f t="shared" si="265"/>
        <v>0</v>
      </c>
      <c r="J1819" s="48">
        <f t="shared" si="266"/>
        <v>0</v>
      </c>
      <c r="K1819" s="49">
        <f>G1819/F1819*100</f>
        <v>0</v>
      </c>
    </row>
    <row r="1820" spans="1:11" ht="31.5">
      <c r="A1820" s="127"/>
      <c r="B1820" s="114"/>
      <c r="C1820" s="75" t="s">
        <v>201</v>
      </c>
      <c r="D1820" s="49">
        <f t="shared" ref="D1820:F1822" si="269">D1828+D1863+D1898+D2038</f>
        <v>0</v>
      </c>
      <c r="E1820" s="49">
        <f t="shared" si="269"/>
        <v>0</v>
      </c>
      <c r="F1820" s="49">
        <f t="shared" si="269"/>
        <v>0</v>
      </c>
      <c r="G1820" s="49">
        <f t="shared" si="268"/>
        <v>0</v>
      </c>
      <c r="H1820" s="49">
        <f t="shared" si="268"/>
        <v>0</v>
      </c>
      <c r="I1820" s="48">
        <v>0</v>
      </c>
      <c r="J1820" s="48">
        <v>0</v>
      </c>
      <c r="K1820" s="49">
        <v>0</v>
      </c>
    </row>
    <row r="1821" spans="1:11">
      <c r="A1821" s="127"/>
      <c r="B1821" s="114"/>
      <c r="C1821" s="75" t="s">
        <v>9</v>
      </c>
      <c r="D1821" s="49">
        <f>D1829+D1864+D1899+D2039</f>
        <v>0</v>
      </c>
      <c r="E1821" s="49">
        <f>E1829+E1864+E1899+E2039</f>
        <v>0</v>
      </c>
      <c r="F1821" s="49">
        <f>F1829+F1864+F1899+F2039</f>
        <v>0</v>
      </c>
      <c r="G1821" s="49">
        <f t="shared" si="268"/>
        <v>0</v>
      </c>
      <c r="H1821" s="49">
        <f t="shared" si="268"/>
        <v>0</v>
      </c>
      <c r="I1821" s="48">
        <v>0</v>
      </c>
      <c r="J1821" s="48">
        <v>0</v>
      </c>
      <c r="K1821" s="49">
        <v>0</v>
      </c>
    </row>
    <row r="1822" spans="1:11" ht="31.5">
      <c r="A1822" s="127"/>
      <c r="B1822" s="114"/>
      <c r="C1822" s="75" t="s">
        <v>202</v>
      </c>
      <c r="D1822" s="49">
        <f t="shared" si="269"/>
        <v>0</v>
      </c>
      <c r="E1822" s="49">
        <f t="shared" si="269"/>
        <v>0</v>
      </c>
      <c r="F1822" s="49">
        <f t="shared" si="269"/>
        <v>0</v>
      </c>
      <c r="G1822" s="49">
        <f t="shared" si="268"/>
        <v>0</v>
      </c>
      <c r="H1822" s="49">
        <f t="shared" si="268"/>
        <v>0</v>
      </c>
      <c r="I1822" s="48">
        <v>0</v>
      </c>
      <c r="J1822" s="48">
        <v>0</v>
      </c>
      <c r="K1822" s="49">
        <v>0</v>
      </c>
    </row>
    <row r="1823" spans="1:11">
      <c r="A1823" s="127"/>
      <c r="B1823" s="114"/>
      <c r="C1823" s="75" t="s">
        <v>219</v>
      </c>
      <c r="D1823" s="49">
        <f>D1831+D1866+D1901+D2041</f>
        <v>0</v>
      </c>
      <c r="E1823" s="49" t="s">
        <v>265</v>
      </c>
      <c r="F1823" s="49" t="s">
        <v>265</v>
      </c>
      <c r="G1823" s="49" t="s">
        <v>265</v>
      </c>
      <c r="H1823" s="49">
        <f>H1831+H1866+H1901+H2041</f>
        <v>0</v>
      </c>
      <c r="I1823" s="48">
        <v>0</v>
      </c>
      <c r="J1823" s="49" t="s">
        <v>265</v>
      </c>
      <c r="K1823" s="49" t="s">
        <v>265</v>
      </c>
    </row>
    <row r="1824" spans="1:11" ht="31.5">
      <c r="A1824" s="127"/>
      <c r="B1824" s="114"/>
      <c r="C1824" s="75" t="s">
        <v>220</v>
      </c>
      <c r="D1824" s="49">
        <f>D1832+D1867+D1902+D2042</f>
        <v>0</v>
      </c>
      <c r="E1824" s="49" t="s">
        <v>265</v>
      </c>
      <c r="F1824" s="49" t="s">
        <v>265</v>
      </c>
      <c r="G1824" s="49" t="s">
        <v>265</v>
      </c>
      <c r="H1824" s="49">
        <f>H1832+H1867+H1902+H2042</f>
        <v>0</v>
      </c>
      <c r="I1824" s="48">
        <v>0</v>
      </c>
      <c r="J1824" s="49" t="s">
        <v>265</v>
      </c>
      <c r="K1824" s="49" t="s">
        <v>265</v>
      </c>
    </row>
    <row r="1825" spans="1:11">
      <c r="A1825" s="74"/>
      <c r="B1825" s="74"/>
      <c r="C1825" s="74" t="s">
        <v>64</v>
      </c>
      <c r="D1825" s="84"/>
      <c r="E1825" s="48"/>
      <c r="F1825" s="100"/>
      <c r="G1825" s="100"/>
      <c r="H1825" s="100"/>
      <c r="I1825" s="74"/>
      <c r="J1825" s="74"/>
      <c r="K1825" s="74"/>
    </row>
    <row r="1826" spans="1:11">
      <c r="A1826" s="131" t="s">
        <v>24</v>
      </c>
      <c r="B1826" s="114" t="s">
        <v>195</v>
      </c>
      <c r="C1826" s="38" t="s">
        <v>3</v>
      </c>
      <c r="D1826" s="48">
        <f>D1827+D1829+D1831+D1832</f>
        <v>100</v>
      </c>
      <c r="E1826" s="48" t="s">
        <v>265</v>
      </c>
      <c r="F1826" s="48" t="s">
        <v>265</v>
      </c>
      <c r="G1826" s="48" t="s">
        <v>265</v>
      </c>
      <c r="H1826" s="48">
        <f>H1827+H1829+H1831+H1832</f>
        <v>0</v>
      </c>
      <c r="I1826" s="48">
        <f t="shared" ref="I1826:I1889" si="270">H1826/D1826*100</f>
        <v>0</v>
      </c>
      <c r="J1826" s="48" t="s">
        <v>265</v>
      </c>
      <c r="K1826" s="48" t="s">
        <v>265</v>
      </c>
    </row>
    <row r="1827" spans="1:11">
      <c r="A1827" s="131"/>
      <c r="B1827" s="114"/>
      <c r="C1827" s="65" t="s">
        <v>4</v>
      </c>
      <c r="D1827" s="48">
        <f>D1834+D1841+D1848+D1855</f>
        <v>100</v>
      </c>
      <c r="E1827" s="48">
        <f t="shared" ref="E1827:F1827" si="271">E1834+E1841+E1848+E1855</f>
        <v>100</v>
      </c>
      <c r="F1827" s="48">
        <f t="shared" si="271"/>
        <v>90</v>
      </c>
      <c r="G1827" s="48">
        <f t="shared" ref="G1827:H1832" si="272">G1834+G1841+G1848+G1855</f>
        <v>0</v>
      </c>
      <c r="H1827" s="48">
        <f t="shared" si="272"/>
        <v>0</v>
      </c>
      <c r="I1827" s="48">
        <f t="shared" si="270"/>
        <v>0</v>
      </c>
      <c r="J1827" s="48">
        <f t="shared" ref="J1827:J1876" si="273">G1827/E1827*100</f>
        <v>0</v>
      </c>
      <c r="K1827" s="48">
        <f t="shared" ref="K1827:K1876" si="274">G1827/F1827*100</f>
        <v>0</v>
      </c>
    </row>
    <row r="1828" spans="1:11" ht="31.5">
      <c r="A1828" s="131"/>
      <c r="B1828" s="114"/>
      <c r="C1828" s="75" t="s">
        <v>201</v>
      </c>
      <c r="D1828" s="48">
        <v>0</v>
      </c>
      <c r="E1828" s="48">
        <v>0</v>
      </c>
      <c r="F1828" s="48">
        <v>0</v>
      </c>
      <c r="G1828" s="48">
        <f t="shared" si="272"/>
        <v>0</v>
      </c>
      <c r="H1828" s="48">
        <f t="shared" si="272"/>
        <v>0</v>
      </c>
      <c r="I1828" s="48">
        <v>0</v>
      </c>
      <c r="J1828" s="48">
        <v>0</v>
      </c>
      <c r="K1828" s="48">
        <v>0</v>
      </c>
    </row>
    <row r="1829" spans="1:11">
      <c r="A1829" s="131"/>
      <c r="B1829" s="114"/>
      <c r="C1829" s="65" t="s">
        <v>9</v>
      </c>
      <c r="D1829" s="48">
        <f>D1836+D1843+D1850+D1857</f>
        <v>0</v>
      </c>
      <c r="E1829" s="48">
        <f>E1836+E1843+E1850+E1857</f>
        <v>0</v>
      </c>
      <c r="F1829" s="48">
        <f>F1836+F1843+F1850+F1857</f>
        <v>0</v>
      </c>
      <c r="G1829" s="48">
        <f t="shared" si="272"/>
        <v>0</v>
      </c>
      <c r="H1829" s="48">
        <f t="shared" si="272"/>
        <v>0</v>
      </c>
      <c r="I1829" s="48">
        <v>0</v>
      </c>
      <c r="J1829" s="48">
        <v>0</v>
      </c>
      <c r="K1829" s="48">
        <v>0</v>
      </c>
    </row>
    <row r="1830" spans="1:11" ht="31.5">
      <c r="A1830" s="131"/>
      <c r="B1830" s="114"/>
      <c r="C1830" s="75" t="s">
        <v>202</v>
      </c>
      <c r="D1830" s="48">
        <v>0</v>
      </c>
      <c r="E1830" s="48">
        <f>E1837+E1844+E1851+E1858</f>
        <v>0</v>
      </c>
      <c r="F1830" s="48">
        <f>F1837+F1844+F1851+F1858</f>
        <v>0</v>
      </c>
      <c r="G1830" s="48">
        <f t="shared" si="272"/>
        <v>0</v>
      </c>
      <c r="H1830" s="48">
        <f t="shared" si="272"/>
        <v>0</v>
      </c>
      <c r="I1830" s="48">
        <v>0</v>
      </c>
      <c r="J1830" s="48">
        <v>0</v>
      </c>
      <c r="K1830" s="48">
        <v>0</v>
      </c>
    </row>
    <row r="1831" spans="1:11">
      <c r="A1831" s="131"/>
      <c r="B1831" s="114"/>
      <c r="C1831" s="75" t="s">
        <v>219</v>
      </c>
      <c r="D1831" s="48">
        <f>D1838+D1845+D1852+D1859</f>
        <v>0</v>
      </c>
      <c r="E1831" s="48" t="s">
        <v>265</v>
      </c>
      <c r="F1831" s="48" t="s">
        <v>265</v>
      </c>
      <c r="G1831" s="48" t="s">
        <v>265</v>
      </c>
      <c r="H1831" s="48">
        <f t="shared" si="272"/>
        <v>0</v>
      </c>
      <c r="I1831" s="48">
        <v>0</v>
      </c>
      <c r="J1831" s="48" t="s">
        <v>265</v>
      </c>
      <c r="K1831" s="48">
        <v>0</v>
      </c>
    </row>
    <row r="1832" spans="1:11" ht="31.5">
      <c r="A1832" s="131"/>
      <c r="B1832" s="114"/>
      <c r="C1832" s="75" t="s">
        <v>220</v>
      </c>
      <c r="D1832" s="48">
        <f>D1839+D1846+D1853+D1860</f>
        <v>0</v>
      </c>
      <c r="E1832" s="48" t="s">
        <v>265</v>
      </c>
      <c r="F1832" s="48" t="s">
        <v>265</v>
      </c>
      <c r="G1832" s="48" t="s">
        <v>265</v>
      </c>
      <c r="H1832" s="48">
        <f t="shared" si="272"/>
        <v>0</v>
      </c>
      <c r="I1832" s="48">
        <v>0</v>
      </c>
      <c r="J1832" s="48" t="s">
        <v>265</v>
      </c>
      <c r="K1832" s="48">
        <v>0</v>
      </c>
    </row>
    <row r="1833" spans="1:11">
      <c r="A1833" s="131" t="s">
        <v>161</v>
      </c>
      <c r="B1833" s="114" t="s">
        <v>195</v>
      </c>
      <c r="C1833" s="38" t="s">
        <v>3</v>
      </c>
      <c r="D1833" s="48">
        <f>D1834+D1836+D1838+D1839</f>
        <v>100</v>
      </c>
      <c r="E1833" s="48" t="s">
        <v>265</v>
      </c>
      <c r="F1833" s="48" t="s">
        <v>265</v>
      </c>
      <c r="G1833" s="48" t="s">
        <v>265</v>
      </c>
      <c r="H1833" s="48">
        <f>H1834+H1836+H1838+H1839</f>
        <v>0</v>
      </c>
      <c r="I1833" s="48">
        <f t="shared" si="270"/>
        <v>0</v>
      </c>
      <c r="J1833" s="48" t="s">
        <v>265</v>
      </c>
      <c r="K1833" s="48">
        <v>0</v>
      </c>
    </row>
    <row r="1834" spans="1:11">
      <c r="A1834" s="131"/>
      <c r="B1834" s="114"/>
      <c r="C1834" s="65" t="s">
        <v>4</v>
      </c>
      <c r="D1834" s="48">
        <v>100</v>
      </c>
      <c r="E1834" s="48">
        <v>100</v>
      </c>
      <c r="F1834" s="48">
        <v>90</v>
      </c>
      <c r="G1834" s="48">
        <v>0</v>
      </c>
      <c r="H1834" s="48">
        <v>0</v>
      </c>
      <c r="I1834" s="48">
        <f t="shared" si="270"/>
        <v>0</v>
      </c>
      <c r="J1834" s="48">
        <f t="shared" si="273"/>
        <v>0</v>
      </c>
      <c r="K1834" s="48">
        <f t="shared" si="274"/>
        <v>0</v>
      </c>
    </row>
    <row r="1835" spans="1:11" ht="31.5">
      <c r="A1835" s="131"/>
      <c r="B1835" s="114"/>
      <c r="C1835" s="75" t="s">
        <v>201</v>
      </c>
      <c r="D1835" s="48">
        <v>0</v>
      </c>
      <c r="E1835" s="48">
        <v>0</v>
      </c>
      <c r="F1835" s="48">
        <v>0</v>
      </c>
      <c r="G1835" s="48">
        <v>0</v>
      </c>
      <c r="H1835" s="48">
        <v>0</v>
      </c>
      <c r="I1835" s="48">
        <v>0</v>
      </c>
      <c r="J1835" s="48">
        <v>0</v>
      </c>
      <c r="K1835" s="48">
        <v>0</v>
      </c>
    </row>
    <row r="1836" spans="1:11">
      <c r="A1836" s="131"/>
      <c r="B1836" s="114"/>
      <c r="C1836" s="65" t="s">
        <v>9</v>
      </c>
      <c r="D1836" s="48">
        <v>0</v>
      </c>
      <c r="E1836" s="48">
        <v>0</v>
      </c>
      <c r="F1836" s="48">
        <v>0</v>
      </c>
      <c r="G1836" s="48">
        <v>0</v>
      </c>
      <c r="H1836" s="48">
        <v>0</v>
      </c>
      <c r="I1836" s="48">
        <v>0</v>
      </c>
      <c r="J1836" s="48">
        <v>0</v>
      </c>
      <c r="K1836" s="48">
        <v>0</v>
      </c>
    </row>
    <row r="1837" spans="1:11" ht="31.5">
      <c r="A1837" s="131"/>
      <c r="B1837" s="114"/>
      <c r="C1837" s="75" t="s">
        <v>202</v>
      </c>
      <c r="D1837" s="48">
        <v>0</v>
      </c>
      <c r="E1837" s="48">
        <v>0</v>
      </c>
      <c r="F1837" s="48">
        <v>0</v>
      </c>
      <c r="G1837" s="48">
        <v>0</v>
      </c>
      <c r="H1837" s="48">
        <v>0</v>
      </c>
      <c r="I1837" s="48">
        <v>0</v>
      </c>
      <c r="J1837" s="48">
        <v>0</v>
      </c>
      <c r="K1837" s="48">
        <v>0</v>
      </c>
    </row>
    <row r="1838" spans="1:11">
      <c r="A1838" s="131"/>
      <c r="B1838" s="114"/>
      <c r="C1838" s="75" t="s">
        <v>219</v>
      </c>
      <c r="D1838" s="48">
        <v>0</v>
      </c>
      <c r="E1838" s="48" t="s">
        <v>265</v>
      </c>
      <c r="F1838" s="48" t="s">
        <v>265</v>
      </c>
      <c r="G1838" s="48" t="s">
        <v>265</v>
      </c>
      <c r="H1838" s="48">
        <v>0</v>
      </c>
      <c r="I1838" s="48">
        <v>0</v>
      </c>
      <c r="J1838" s="48" t="s">
        <v>265</v>
      </c>
      <c r="K1838" s="48" t="s">
        <v>265</v>
      </c>
    </row>
    <row r="1839" spans="1:11" ht="31.5">
      <c r="A1839" s="131"/>
      <c r="B1839" s="114"/>
      <c r="C1839" s="75" t="s">
        <v>220</v>
      </c>
      <c r="D1839" s="48">
        <v>0</v>
      </c>
      <c r="E1839" s="48" t="s">
        <v>265</v>
      </c>
      <c r="F1839" s="48" t="s">
        <v>265</v>
      </c>
      <c r="G1839" s="48" t="s">
        <v>265</v>
      </c>
      <c r="H1839" s="48">
        <v>0</v>
      </c>
      <c r="I1839" s="48">
        <v>0</v>
      </c>
      <c r="J1839" s="48" t="s">
        <v>265</v>
      </c>
      <c r="K1839" s="48" t="s">
        <v>265</v>
      </c>
    </row>
    <row r="1840" spans="1:11" hidden="1">
      <c r="A1840" s="131" t="s">
        <v>162</v>
      </c>
      <c r="B1840" s="114" t="s">
        <v>195</v>
      </c>
      <c r="C1840" s="38" t="s">
        <v>3</v>
      </c>
      <c r="D1840" s="48">
        <f>D1841+D1843+D1845+D1846</f>
        <v>0</v>
      </c>
      <c r="E1840" s="48" t="s">
        <v>265</v>
      </c>
      <c r="F1840" s="48" t="s">
        <v>265</v>
      </c>
      <c r="G1840" s="48" t="s">
        <v>265</v>
      </c>
      <c r="H1840" s="48">
        <f>H1841+H1843+H1845+H1846</f>
        <v>0</v>
      </c>
      <c r="I1840" s="48">
        <v>0</v>
      </c>
      <c r="J1840" s="48" t="s">
        <v>265</v>
      </c>
      <c r="K1840" s="48" t="s">
        <v>265</v>
      </c>
    </row>
    <row r="1841" spans="1:11" hidden="1">
      <c r="A1841" s="131"/>
      <c r="B1841" s="114"/>
      <c r="C1841" s="65" t="s">
        <v>4</v>
      </c>
      <c r="D1841" s="48">
        <v>0</v>
      </c>
      <c r="E1841" s="48">
        <v>0</v>
      </c>
      <c r="F1841" s="48">
        <v>0</v>
      </c>
      <c r="G1841" s="48">
        <v>0</v>
      </c>
      <c r="H1841" s="48">
        <v>0</v>
      </c>
      <c r="I1841" s="48">
        <v>0</v>
      </c>
      <c r="J1841" s="48">
        <v>0</v>
      </c>
      <c r="K1841" s="48">
        <v>0</v>
      </c>
    </row>
    <row r="1842" spans="1:11" ht="31.5" hidden="1">
      <c r="A1842" s="131"/>
      <c r="B1842" s="114"/>
      <c r="C1842" s="75" t="s">
        <v>201</v>
      </c>
      <c r="D1842" s="48">
        <v>0</v>
      </c>
      <c r="E1842" s="48">
        <v>0</v>
      </c>
      <c r="F1842" s="48">
        <v>0</v>
      </c>
      <c r="G1842" s="48">
        <v>0</v>
      </c>
      <c r="H1842" s="48">
        <v>0</v>
      </c>
      <c r="I1842" s="48">
        <v>0</v>
      </c>
      <c r="J1842" s="48">
        <v>0</v>
      </c>
      <c r="K1842" s="48">
        <v>0</v>
      </c>
    </row>
    <row r="1843" spans="1:11" hidden="1">
      <c r="A1843" s="131"/>
      <c r="B1843" s="114"/>
      <c r="C1843" s="65" t="s">
        <v>9</v>
      </c>
      <c r="D1843" s="48">
        <v>0</v>
      </c>
      <c r="E1843" s="48">
        <v>0</v>
      </c>
      <c r="F1843" s="48">
        <v>0</v>
      </c>
      <c r="G1843" s="48">
        <v>0</v>
      </c>
      <c r="H1843" s="48">
        <v>0</v>
      </c>
      <c r="I1843" s="48">
        <v>0</v>
      </c>
      <c r="J1843" s="48">
        <v>0</v>
      </c>
      <c r="K1843" s="48">
        <v>0</v>
      </c>
    </row>
    <row r="1844" spans="1:11" ht="31.5" hidden="1">
      <c r="A1844" s="131"/>
      <c r="B1844" s="114"/>
      <c r="C1844" s="75" t="s">
        <v>202</v>
      </c>
      <c r="D1844" s="48">
        <v>0</v>
      </c>
      <c r="E1844" s="48">
        <v>0</v>
      </c>
      <c r="F1844" s="48">
        <v>0</v>
      </c>
      <c r="G1844" s="48">
        <v>0</v>
      </c>
      <c r="H1844" s="48">
        <v>0</v>
      </c>
      <c r="I1844" s="48">
        <v>0</v>
      </c>
      <c r="J1844" s="48">
        <v>0</v>
      </c>
      <c r="K1844" s="48">
        <v>0</v>
      </c>
    </row>
    <row r="1845" spans="1:11" hidden="1">
      <c r="A1845" s="131"/>
      <c r="B1845" s="114"/>
      <c r="C1845" s="75" t="s">
        <v>219</v>
      </c>
      <c r="D1845" s="48">
        <v>0</v>
      </c>
      <c r="E1845" s="48" t="s">
        <v>265</v>
      </c>
      <c r="F1845" s="48" t="s">
        <v>265</v>
      </c>
      <c r="G1845" s="48" t="s">
        <v>265</v>
      </c>
      <c r="H1845" s="48">
        <v>0</v>
      </c>
      <c r="I1845" s="48">
        <v>0</v>
      </c>
      <c r="J1845" s="48" t="s">
        <v>265</v>
      </c>
      <c r="K1845" s="48" t="s">
        <v>265</v>
      </c>
    </row>
    <row r="1846" spans="1:11" ht="31.5" hidden="1">
      <c r="A1846" s="131"/>
      <c r="B1846" s="114"/>
      <c r="C1846" s="75" t="s">
        <v>220</v>
      </c>
      <c r="D1846" s="48">
        <v>0</v>
      </c>
      <c r="E1846" s="48" t="s">
        <v>265</v>
      </c>
      <c r="F1846" s="48" t="s">
        <v>265</v>
      </c>
      <c r="G1846" s="48" t="s">
        <v>265</v>
      </c>
      <c r="H1846" s="48">
        <v>0</v>
      </c>
      <c r="I1846" s="48">
        <v>0</v>
      </c>
      <c r="J1846" s="48" t="s">
        <v>265</v>
      </c>
      <c r="K1846" s="48" t="s">
        <v>265</v>
      </c>
    </row>
    <row r="1847" spans="1:11" hidden="1">
      <c r="A1847" s="131" t="s">
        <v>163</v>
      </c>
      <c r="B1847" s="114" t="s">
        <v>195</v>
      </c>
      <c r="C1847" s="38" t="s">
        <v>3</v>
      </c>
      <c r="D1847" s="48">
        <f>D1848+D1850+D1852+D1853</f>
        <v>0</v>
      </c>
      <c r="E1847" s="48">
        <f>E1848+E1850</f>
        <v>0</v>
      </c>
      <c r="F1847" s="48">
        <f>F1848+F1850</f>
        <v>0</v>
      </c>
      <c r="G1847" s="48">
        <f>G1848+G1850</f>
        <v>0</v>
      </c>
      <c r="H1847" s="48">
        <f>H1848+H1850+H1852+H1853</f>
        <v>0</v>
      </c>
      <c r="I1847" s="48" t="e">
        <f t="shared" si="270"/>
        <v>#DIV/0!</v>
      </c>
      <c r="J1847" s="48" t="s">
        <v>265</v>
      </c>
      <c r="K1847" s="48" t="s">
        <v>265</v>
      </c>
    </row>
    <row r="1848" spans="1:11" hidden="1">
      <c r="A1848" s="131"/>
      <c r="B1848" s="114"/>
      <c r="C1848" s="65" t="s">
        <v>4</v>
      </c>
      <c r="D1848" s="48">
        <v>0</v>
      </c>
      <c r="E1848" s="48">
        <v>0</v>
      </c>
      <c r="F1848" s="48">
        <v>0</v>
      </c>
      <c r="G1848" s="48">
        <v>0</v>
      </c>
      <c r="H1848" s="48">
        <v>0</v>
      </c>
      <c r="I1848" s="48" t="e">
        <f t="shared" si="270"/>
        <v>#DIV/0!</v>
      </c>
      <c r="J1848" s="48" t="s">
        <v>265</v>
      </c>
      <c r="K1848" s="48" t="s">
        <v>265</v>
      </c>
    </row>
    <row r="1849" spans="1:11" ht="31.5" hidden="1">
      <c r="A1849" s="131"/>
      <c r="B1849" s="114"/>
      <c r="C1849" s="75" t="s">
        <v>201</v>
      </c>
      <c r="D1849" s="48">
        <v>0</v>
      </c>
      <c r="E1849" s="48">
        <v>0</v>
      </c>
      <c r="F1849" s="48">
        <v>0</v>
      </c>
      <c r="G1849" s="48">
        <v>0</v>
      </c>
      <c r="H1849" s="48">
        <v>0</v>
      </c>
      <c r="I1849" s="48" t="e">
        <f t="shared" si="270"/>
        <v>#DIV/0!</v>
      </c>
      <c r="J1849" s="48" t="s">
        <v>265</v>
      </c>
      <c r="K1849" s="48" t="s">
        <v>265</v>
      </c>
    </row>
    <row r="1850" spans="1:11" hidden="1">
      <c r="A1850" s="131"/>
      <c r="B1850" s="114"/>
      <c r="C1850" s="65" t="s">
        <v>9</v>
      </c>
      <c r="D1850" s="48">
        <v>0</v>
      </c>
      <c r="E1850" s="48">
        <v>0</v>
      </c>
      <c r="F1850" s="48">
        <v>0</v>
      </c>
      <c r="G1850" s="48">
        <v>0</v>
      </c>
      <c r="H1850" s="48">
        <v>0</v>
      </c>
      <c r="I1850" s="48" t="e">
        <f t="shared" si="270"/>
        <v>#DIV/0!</v>
      </c>
      <c r="J1850" s="48" t="s">
        <v>265</v>
      </c>
      <c r="K1850" s="48" t="s">
        <v>265</v>
      </c>
    </row>
    <row r="1851" spans="1:11" ht="31.5" hidden="1">
      <c r="A1851" s="131"/>
      <c r="B1851" s="114"/>
      <c r="C1851" s="75" t="s">
        <v>202</v>
      </c>
      <c r="D1851" s="48">
        <v>0</v>
      </c>
      <c r="E1851" s="48">
        <v>0</v>
      </c>
      <c r="F1851" s="48">
        <v>0</v>
      </c>
      <c r="G1851" s="48">
        <v>0</v>
      </c>
      <c r="H1851" s="48">
        <v>0</v>
      </c>
      <c r="I1851" s="48" t="e">
        <f t="shared" si="270"/>
        <v>#DIV/0!</v>
      </c>
      <c r="J1851" s="48" t="s">
        <v>265</v>
      </c>
      <c r="K1851" s="48" t="s">
        <v>265</v>
      </c>
    </row>
    <row r="1852" spans="1:11" hidden="1">
      <c r="A1852" s="131"/>
      <c r="B1852" s="114"/>
      <c r="C1852" s="75" t="s">
        <v>219</v>
      </c>
      <c r="D1852" s="48">
        <v>0</v>
      </c>
      <c r="E1852" s="48" t="s">
        <v>265</v>
      </c>
      <c r="F1852" s="48" t="s">
        <v>265</v>
      </c>
      <c r="G1852" s="48" t="s">
        <v>265</v>
      </c>
      <c r="H1852" s="48">
        <v>0</v>
      </c>
      <c r="I1852" s="48" t="e">
        <f t="shared" si="270"/>
        <v>#DIV/0!</v>
      </c>
      <c r="J1852" s="48" t="s">
        <v>265</v>
      </c>
      <c r="K1852" s="48" t="s">
        <v>265</v>
      </c>
    </row>
    <row r="1853" spans="1:11" ht="31.5" hidden="1">
      <c r="A1853" s="131"/>
      <c r="B1853" s="114"/>
      <c r="C1853" s="75" t="s">
        <v>220</v>
      </c>
      <c r="D1853" s="48">
        <v>0</v>
      </c>
      <c r="E1853" s="48" t="s">
        <v>265</v>
      </c>
      <c r="F1853" s="48" t="s">
        <v>265</v>
      </c>
      <c r="G1853" s="48" t="s">
        <v>265</v>
      </c>
      <c r="H1853" s="48">
        <v>0</v>
      </c>
      <c r="I1853" s="48" t="e">
        <f t="shared" si="270"/>
        <v>#DIV/0!</v>
      </c>
      <c r="J1853" s="48" t="s">
        <v>265</v>
      </c>
      <c r="K1853" s="48" t="s">
        <v>265</v>
      </c>
    </row>
    <row r="1854" spans="1:11" hidden="1">
      <c r="A1854" s="131" t="s">
        <v>164</v>
      </c>
      <c r="B1854" s="114" t="s">
        <v>195</v>
      </c>
      <c r="C1854" s="38" t="s">
        <v>3</v>
      </c>
      <c r="D1854" s="48">
        <f>D1855+D1857+D1859+D1860</f>
        <v>0</v>
      </c>
      <c r="E1854" s="48" t="s">
        <v>265</v>
      </c>
      <c r="F1854" s="48" t="s">
        <v>265</v>
      </c>
      <c r="G1854" s="48" t="s">
        <v>265</v>
      </c>
      <c r="H1854" s="48">
        <f>H1855+H1857+H1859+H1860</f>
        <v>0</v>
      </c>
      <c r="I1854" s="48">
        <v>0</v>
      </c>
      <c r="J1854" s="48" t="s">
        <v>265</v>
      </c>
      <c r="K1854" s="48" t="s">
        <v>265</v>
      </c>
    </row>
    <row r="1855" spans="1:11" hidden="1">
      <c r="A1855" s="132"/>
      <c r="B1855" s="114"/>
      <c r="C1855" s="65" t="s">
        <v>4</v>
      </c>
      <c r="D1855" s="48">
        <v>0</v>
      </c>
      <c r="E1855" s="48">
        <v>0</v>
      </c>
      <c r="F1855" s="48">
        <v>0</v>
      </c>
      <c r="G1855" s="48">
        <v>0</v>
      </c>
      <c r="H1855" s="48">
        <v>0</v>
      </c>
      <c r="I1855" s="48">
        <v>0</v>
      </c>
      <c r="J1855" s="48">
        <v>0</v>
      </c>
      <c r="K1855" s="48">
        <v>0</v>
      </c>
    </row>
    <row r="1856" spans="1:11" ht="31.5" hidden="1">
      <c r="A1856" s="132"/>
      <c r="B1856" s="114"/>
      <c r="C1856" s="75" t="s">
        <v>201</v>
      </c>
      <c r="D1856" s="48">
        <v>0</v>
      </c>
      <c r="E1856" s="48">
        <v>0</v>
      </c>
      <c r="F1856" s="48">
        <v>0</v>
      </c>
      <c r="G1856" s="48">
        <v>0</v>
      </c>
      <c r="H1856" s="48">
        <v>0</v>
      </c>
      <c r="I1856" s="48">
        <v>0</v>
      </c>
      <c r="J1856" s="48">
        <v>0</v>
      </c>
      <c r="K1856" s="48">
        <v>0</v>
      </c>
    </row>
    <row r="1857" spans="1:11" hidden="1">
      <c r="A1857" s="132"/>
      <c r="B1857" s="114"/>
      <c r="C1857" s="65" t="s">
        <v>9</v>
      </c>
      <c r="D1857" s="48">
        <v>0</v>
      </c>
      <c r="E1857" s="48">
        <v>0</v>
      </c>
      <c r="F1857" s="48">
        <v>0</v>
      </c>
      <c r="G1857" s="48">
        <v>0</v>
      </c>
      <c r="H1857" s="48">
        <v>0</v>
      </c>
      <c r="I1857" s="48">
        <v>0</v>
      </c>
      <c r="J1857" s="48">
        <v>0</v>
      </c>
      <c r="K1857" s="48">
        <v>0</v>
      </c>
    </row>
    <row r="1858" spans="1:11" ht="31.5" hidden="1">
      <c r="A1858" s="132"/>
      <c r="B1858" s="114"/>
      <c r="C1858" s="75" t="s">
        <v>202</v>
      </c>
      <c r="D1858" s="48">
        <v>0</v>
      </c>
      <c r="E1858" s="48">
        <v>0</v>
      </c>
      <c r="F1858" s="48">
        <v>0</v>
      </c>
      <c r="G1858" s="48">
        <v>0</v>
      </c>
      <c r="H1858" s="48">
        <v>0</v>
      </c>
      <c r="I1858" s="48">
        <v>0</v>
      </c>
      <c r="J1858" s="48">
        <v>0</v>
      </c>
      <c r="K1858" s="48">
        <v>0</v>
      </c>
    </row>
    <row r="1859" spans="1:11" hidden="1">
      <c r="A1859" s="132"/>
      <c r="B1859" s="114"/>
      <c r="C1859" s="75" t="s">
        <v>219</v>
      </c>
      <c r="D1859" s="48">
        <v>0</v>
      </c>
      <c r="E1859" s="48" t="s">
        <v>265</v>
      </c>
      <c r="F1859" s="48" t="s">
        <v>265</v>
      </c>
      <c r="G1859" s="48" t="s">
        <v>265</v>
      </c>
      <c r="H1859" s="48">
        <v>0</v>
      </c>
      <c r="I1859" s="48">
        <v>0</v>
      </c>
      <c r="J1859" s="48" t="s">
        <v>265</v>
      </c>
      <c r="K1859" s="48" t="s">
        <v>265</v>
      </c>
    </row>
    <row r="1860" spans="1:11" ht="31.5" hidden="1">
      <c r="A1860" s="132"/>
      <c r="B1860" s="114"/>
      <c r="C1860" s="75" t="s">
        <v>220</v>
      </c>
      <c r="D1860" s="48">
        <v>0</v>
      </c>
      <c r="E1860" s="48" t="s">
        <v>265</v>
      </c>
      <c r="F1860" s="48" t="s">
        <v>265</v>
      </c>
      <c r="G1860" s="48" t="s">
        <v>265</v>
      </c>
      <c r="H1860" s="48">
        <v>0</v>
      </c>
      <c r="I1860" s="48">
        <v>0</v>
      </c>
      <c r="J1860" s="48" t="s">
        <v>265</v>
      </c>
      <c r="K1860" s="48" t="s">
        <v>265</v>
      </c>
    </row>
    <row r="1861" spans="1:11">
      <c r="A1861" s="131" t="s">
        <v>25</v>
      </c>
      <c r="B1861" s="114" t="s">
        <v>195</v>
      </c>
      <c r="C1861" s="54" t="s">
        <v>3</v>
      </c>
      <c r="D1861" s="48">
        <f>D1862+D1864+D1866+D1867</f>
        <v>800</v>
      </c>
      <c r="E1861" s="48" t="s">
        <v>265</v>
      </c>
      <c r="F1861" s="48" t="s">
        <v>265</v>
      </c>
      <c r="G1861" s="48" t="s">
        <v>265</v>
      </c>
      <c r="H1861" s="48">
        <f>H1862+H1864+H1866+H1867</f>
        <v>0</v>
      </c>
      <c r="I1861" s="48">
        <f t="shared" si="270"/>
        <v>0</v>
      </c>
      <c r="J1861" s="48" t="s">
        <v>265</v>
      </c>
      <c r="K1861" s="48" t="s">
        <v>265</v>
      </c>
    </row>
    <row r="1862" spans="1:11">
      <c r="A1862" s="131"/>
      <c r="B1862" s="114"/>
      <c r="C1862" s="75" t="s">
        <v>4</v>
      </c>
      <c r="D1862" s="48">
        <f>D1869+D1876+D1883+D1890</f>
        <v>800</v>
      </c>
      <c r="E1862" s="48">
        <f t="shared" ref="E1862:F1862" si="275">E1869+E1876+E1883+E1890</f>
        <v>600</v>
      </c>
      <c r="F1862" s="48">
        <f t="shared" si="275"/>
        <v>520</v>
      </c>
      <c r="G1862" s="48">
        <f t="shared" ref="G1862:H1864" si="276">G1869+G1876+G1883+G1890</f>
        <v>0</v>
      </c>
      <c r="H1862" s="48">
        <f t="shared" si="276"/>
        <v>0</v>
      </c>
      <c r="I1862" s="48">
        <f t="shared" si="270"/>
        <v>0</v>
      </c>
      <c r="J1862" s="48">
        <f t="shared" si="273"/>
        <v>0</v>
      </c>
      <c r="K1862" s="48">
        <f t="shared" si="274"/>
        <v>0</v>
      </c>
    </row>
    <row r="1863" spans="1:11" ht="31.5">
      <c r="A1863" s="131"/>
      <c r="B1863" s="114"/>
      <c r="C1863" s="75" t="s">
        <v>201</v>
      </c>
      <c r="D1863" s="48">
        <v>0</v>
      </c>
      <c r="E1863" s="48">
        <v>0</v>
      </c>
      <c r="F1863" s="48">
        <v>0</v>
      </c>
      <c r="G1863" s="48">
        <f t="shared" si="276"/>
        <v>0</v>
      </c>
      <c r="H1863" s="48">
        <f t="shared" si="276"/>
        <v>0</v>
      </c>
      <c r="I1863" s="48">
        <v>0</v>
      </c>
      <c r="J1863" s="48">
        <v>0</v>
      </c>
      <c r="K1863" s="48">
        <v>0</v>
      </c>
    </row>
    <row r="1864" spans="1:11">
      <c r="A1864" s="131"/>
      <c r="B1864" s="114"/>
      <c r="C1864" s="75" t="s">
        <v>9</v>
      </c>
      <c r="D1864" s="48">
        <f>D1871+D1878+D1885+D1892</f>
        <v>0</v>
      </c>
      <c r="E1864" s="48">
        <f>E1871+E1878+E1885+E1892</f>
        <v>0</v>
      </c>
      <c r="F1864" s="48">
        <f>F1871+F1878+F1885+F1892</f>
        <v>0</v>
      </c>
      <c r="G1864" s="48">
        <f t="shared" si="276"/>
        <v>0</v>
      </c>
      <c r="H1864" s="48">
        <f t="shared" si="276"/>
        <v>0</v>
      </c>
      <c r="I1864" s="48">
        <v>0</v>
      </c>
      <c r="J1864" s="48">
        <v>0</v>
      </c>
      <c r="K1864" s="48">
        <v>0</v>
      </c>
    </row>
    <row r="1865" spans="1:11" ht="31.5">
      <c r="A1865" s="131"/>
      <c r="B1865" s="114"/>
      <c r="C1865" s="75" t="s">
        <v>202</v>
      </c>
      <c r="D1865" s="48">
        <v>0</v>
      </c>
      <c r="E1865" s="48">
        <v>0</v>
      </c>
      <c r="F1865" s="48">
        <v>0</v>
      </c>
      <c r="G1865" s="48">
        <v>0</v>
      </c>
      <c r="H1865" s="48">
        <f>H1872+H1879+H1886+H1893</f>
        <v>0</v>
      </c>
      <c r="I1865" s="48">
        <v>0</v>
      </c>
      <c r="J1865" s="48">
        <v>0</v>
      </c>
      <c r="K1865" s="48">
        <v>0</v>
      </c>
    </row>
    <row r="1866" spans="1:11">
      <c r="A1866" s="131"/>
      <c r="B1866" s="114"/>
      <c r="C1866" s="75" t="s">
        <v>219</v>
      </c>
      <c r="D1866" s="48">
        <f>D1873+D1880+D1887+D1894</f>
        <v>0</v>
      </c>
      <c r="E1866" s="48" t="s">
        <v>265</v>
      </c>
      <c r="F1866" s="48" t="s">
        <v>265</v>
      </c>
      <c r="G1866" s="48" t="s">
        <v>265</v>
      </c>
      <c r="H1866" s="48">
        <f>H1873+H1880+H1887+H1894</f>
        <v>0</v>
      </c>
      <c r="I1866" s="48">
        <v>0</v>
      </c>
      <c r="J1866" s="48" t="s">
        <v>265</v>
      </c>
      <c r="K1866" s="48" t="s">
        <v>265</v>
      </c>
    </row>
    <row r="1867" spans="1:11" ht="31.5">
      <c r="A1867" s="131"/>
      <c r="B1867" s="114"/>
      <c r="C1867" s="75" t="s">
        <v>220</v>
      </c>
      <c r="D1867" s="48">
        <f>D1874+D1881+D1888+D1895</f>
        <v>0</v>
      </c>
      <c r="E1867" s="48" t="s">
        <v>265</v>
      </c>
      <c r="F1867" s="48" t="s">
        <v>265</v>
      </c>
      <c r="G1867" s="48" t="s">
        <v>265</v>
      </c>
      <c r="H1867" s="48">
        <f>H1874+H1881+H1888+H1895</f>
        <v>0</v>
      </c>
      <c r="I1867" s="48">
        <v>0</v>
      </c>
      <c r="J1867" s="48" t="s">
        <v>265</v>
      </c>
      <c r="K1867" s="48" t="s">
        <v>265</v>
      </c>
    </row>
    <row r="1868" spans="1:11">
      <c r="A1868" s="131" t="s">
        <v>165</v>
      </c>
      <c r="B1868" s="114" t="s">
        <v>195</v>
      </c>
      <c r="C1868" s="54" t="s">
        <v>3</v>
      </c>
      <c r="D1868" s="48">
        <f>D1869+D1871+D1873+D1874</f>
        <v>100</v>
      </c>
      <c r="E1868" s="48" t="s">
        <v>265</v>
      </c>
      <c r="F1868" s="48" t="s">
        <v>265</v>
      </c>
      <c r="G1868" s="48" t="s">
        <v>265</v>
      </c>
      <c r="H1868" s="48">
        <f>H1869+H1871+H1873+H1874</f>
        <v>0</v>
      </c>
      <c r="I1868" s="48">
        <f t="shared" si="270"/>
        <v>0</v>
      </c>
      <c r="J1868" s="48" t="s">
        <v>265</v>
      </c>
      <c r="K1868" s="48" t="s">
        <v>265</v>
      </c>
    </row>
    <row r="1869" spans="1:11">
      <c r="A1869" s="131"/>
      <c r="B1869" s="114"/>
      <c r="C1869" s="75" t="s">
        <v>4</v>
      </c>
      <c r="D1869" s="48">
        <v>100</v>
      </c>
      <c r="E1869" s="48">
        <v>100</v>
      </c>
      <c r="F1869" s="48">
        <v>100</v>
      </c>
      <c r="G1869" s="48">
        <v>0</v>
      </c>
      <c r="H1869" s="48">
        <v>0</v>
      </c>
      <c r="I1869" s="48">
        <f t="shared" si="270"/>
        <v>0</v>
      </c>
      <c r="J1869" s="48">
        <f t="shared" si="273"/>
        <v>0</v>
      </c>
      <c r="K1869" s="48">
        <f t="shared" si="274"/>
        <v>0</v>
      </c>
    </row>
    <row r="1870" spans="1:11" ht="31.5">
      <c r="A1870" s="131"/>
      <c r="B1870" s="114"/>
      <c r="C1870" s="75" t="s">
        <v>201</v>
      </c>
      <c r="D1870" s="48">
        <v>0</v>
      </c>
      <c r="E1870" s="48">
        <v>0</v>
      </c>
      <c r="F1870" s="48">
        <v>0</v>
      </c>
      <c r="G1870" s="48">
        <v>0</v>
      </c>
      <c r="H1870" s="48">
        <v>0</v>
      </c>
      <c r="I1870" s="48">
        <v>0</v>
      </c>
      <c r="J1870" s="48">
        <v>0</v>
      </c>
      <c r="K1870" s="48">
        <v>0</v>
      </c>
    </row>
    <row r="1871" spans="1:11">
      <c r="A1871" s="131"/>
      <c r="B1871" s="114"/>
      <c r="C1871" s="75" t="s">
        <v>218</v>
      </c>
      <c r="D1871" s="48">
        <v>0</v>
      </c>
      <c r="E1871" s="48">
        <v>0</v>
      </c>
      <c r="F1871" s="48">
        <v>0</v>
      </c>
      <c r="G1871" s="48">
        <v>0</v>
      </c>
      <c r="H1871" s="48">
        <v>0</v>
      </c>
      <c r="I1871" s="48">
        <v>0</v>
      </c>
      <c r="J1871" s="48">
        <v>0</v>
      </c>
      <c r="K1871" s="48">
        <v>0</v>
      </c>
    </row>
    <row r="1872" spans="1:11" ht="31.5">
      <c r="A1872" s="131"/>
      <c r="B1872" s="114"/>
      <c r="C1872" s="75" t="s">
        <v>202</v>
      </c>
      <c r="D1872" s="48">
        <v>0</v>
      </c>
      <c r="E1872" s="48">
        <v>0</v>
      </c>
      <c r="F1872" s="48">
        <v>0</v>
      </c>
      <c r="G1872" s="48">
        <v>0</v>
      </c>
      <c r="H1872" s="48">
        <v>0</v>
      </c>
      <c r="I1872" s="48">
        <v>0</v>
      </c>
      <c r="J1872" s="48">
        <v>0</v>
      </c>
      <c r="K1872" s="48">
        <v>0</v>
      </c>
    </row>
    <row r="1873" spans="1:11">
      <c r="A1873" s="131"/>
      <c r="B1873" s="114"/>
      <c r="C1873" s="75" t="s">
        <v>219</v>
      </c>
      <c r="D1873" s="48">
        <v>0</v>
      </c>
      <c r="E1873" s="48" t="s">
        <v>265</v>
      </c>
      <c r="F1873" s="48" t="s">
        <v>265</v>
      </c>
      <c r="G1873" s="48" t="s">
        <v>265</v>
      </c>
      <c r="H1873" s="48">
        <v>0</v>
      </c>
      <c r="I1873" s="48">
        <v>0</v>
      </c>
      <c r="J1873" s="48" t="s">
        <v>265</v>
      </c>
      <c r="K1873" s="48" t="s">
        <v>265</v>
      </c>
    </row>
    <row r="1874" spans="1:11" ht="31.5">
      <c r="A1874" s="131"/>
      <c r="B1874" s="114"/>
      <c r="C1874" s="75" t="s">
        <v>220</v>
      </c>
      <c r="D1874" s="48">
        <v>0</v>
      </c>
      <c r="E1874" s="48" t="s">
        <v>265</v>
      </c>
      <c r="F1874" s="48" t="s">
        <v>265</v>
      </c>
      <c r="G1874" s="48" t="s">
        <v>265</v>
      </c>
      <c r="H1874" s="48">
        <v>0</v>
      </c>
      <c r="I1874" s="48">
        <v>0</v>
      </c>
      <c r="J1874" s="48" t="s">
        <v>265</v>
      </c>
      <c r="K1874" s="48" t="s">
        <v>265</v>
      </c>
    </row>
    <row r="1875" spans="1:11">
      <c r="A1875" s="131" t="s">
        <v>166</v>
      </c>
      <c r="B1875" s="114" t="s">
        <v>195</v>
      </c>
      <c r="C1875" s="54" t="s">
        <v>3</v>
      </c>
      <c r="D1875" s="48">
        <f>D1876+D1878+D1880+D1881</f>
        <v>700</v>
      </c>
      <c r="E1875" s="48" t="s">
        <v>265</v>
      </c>
      <c r="F1875" s="48" t="s">
        <v>265</v>
      </c>
      <c r="G1875" s="48">
        <f>G1876+G1878</f>
        <v>0</v>
      </c>
      <c r="H1875" s="48">
        <f>H1876+H1878+H1880+H1881</f>
        <v>0</v>
      </c>
      <c r="I1875" s="48">
        <f t="shared" si="270"/>
        <v>0</v>
      </c>
      <c r="J1875" s="48">
        <v>0</v>
      </c>
      <c r="K1875" s="48">
        <v>0</v>
      </c>
    </row>
    <row r="1876" spans="1:11">
      <c r="A1876" s="131"/>
      <c r="B1876" s="114"/>
      <c r="C1876" s="75" t="s">
        <v>4</v>
      </c>
      <c r="D1876" s="48">
        <v>700</v>
      </c>
      <c r="E1876" s="48">
        <v>500</v>
      </c>
      <c r="F1876" s="48">
        <v>420</v>
      </c>
      <c r="G1876" s="48">
        <v>0</v>
      </c>
      <c r="H1876" s="48">
        <v>0</v>
      </c>
      <c r="I1876" s="48">
        <f t="shared" si="270"/>
        <v>0</v>
      </c>
      <c r="J1876" s="48">
        <f t="shared" si="273"/>
        <v>0</v>
      </c>
      <c r="K1876" s="48">
        <f t="shared" si="274"/>
        <v>0</v>
      </c>
    </row>
    <row r="1877" spans="1:11" ht="31.5">
      <c r="A1877" s="131"/>
      <c r="B1877" s="114"/>
      <c r="C1877" s="75" t="s">
        <v>201</v>
      </c>
      <c r="D1877" s="48">
        <v>0</v>
      </c>
      <c r="E1877" s="48">
        <v>0</v>
      </c>
      <c r="F1877" s="48">
        <v>0</v>
      </c>
      <c r="G1877" s="48">
        <v>0</v>
      </c>
      <c r="H1877" s="48">
        <v>0</v>
      </c>
      <c r="I1877" s="48">
        <v>0</v>
      </c>
      <c r="J1877" s="48">
        <v>0</v>
      </c>
      <c r="K1877" s="48">
        <v>0</v>
      </c>
    </row>
    <row r="1878" spans="1:11">
      <c r="A1878" s="131"/>
      <c r="B1878" s="114"/>
      <c r="C1878" s="75" t="s">
        <v>218</v>
      </c>
      <c r="D1878" s="48">
        <v>0</v>
      </c>
      <c r="E1878" s="48">
        <v>0</v>
      </c>
      <c r="F1878" s="48">
        <v>0</v>
      </c>
      <c r="G1878" s="48">
        <v>0</v>
      </c>
      <c r="H1878" s="48">
        <v>0</v>
      </c>
      <c r="I1878" s="48">
        <v>0</v>
      </c>
      <c r="J1878" s="48">
        <v>0</v>
      </c>
      <c r="K1878" s="48">
        <v>0</v>
      </c>
    </row>
    <row r="1879" spans="1:11" ht="31.5">
      <c r="A1879" s="131"/>
      <c r="B1879" s="114"/>
      <c r="C1879" s="75" t="s">
        <v>202</v>
      </c>
      <c r="D1879" s="48">
        <v>0</v>
      </c>
      <c r="E1879" s="48" t="s">
        <v>265</v>
      </c>
      <c r="F1879" s="48" t="s">
        <v>265</v>
      </c>
      <c r="G1879" s="48" t="s">
        <v>265</v>
      </c>
      <c r="H1879" s="48">
        <v>0</v>
      </c>
      <c r="I1879" s="48">
        <v>0</v>
      </c>
      <c r="J1879" s="48" t="s">
        <v>265</v>
      </c>
      <c r="K1879" s="48" t="s">
        <v>265</v>
      </c>
    </row>
    <row r="1880" spans="1:11">
      <c r="A1880" s="131"/>
      <c r="B1880" s="114"/>
      <c r="C1880" s="75" t="s">
        <v>219</v>
      </c>
      <c r="D1880" s="48">
        <v>0</v>
      </c>
      <c r="E1880" s="48" t="s">
        <v>265</v>
      </c>
      <c r="F1880" s="48" t="s">
        <v>265</v>
      </c>
      <c r="G1880" s="48" t="s">
        <v>265</v>
      </c>
      <c r="H1880" s="48">
        <v>0</v>
      </c>
      <c r="I1880" s="48">
        <v>0</v>
      </c>
      <c r="J1880" s="48" t="s">
        <v>265</v>
      </c>
      <c r="K1880" s="48" t="s">
        <v>265</v>
      </c>
    </row>
    <row r="1881" spans="1:11" ht="31.5">
      <c r="A1881" s="131"/>
      <c r="B1881" s="114"/>
      <c r="C1881" s="75" t="s">
        <v>220</v>
      </c>
      <c r="D1881" s="48">
        <v>0</v>
      </c>
      <c r="E1881" s="48">
        <v>0</v>
      </c>
      <c r="F1881" s="48">
        <v>0</v>
      </c>
      <c r="G1881" s="48">
        <v>0</v>
      </c>
      <c r="H1881" s="48">
        <v>0</v>
      </c>
      <c r="I1881" s="48">
        <v>0</v>
      </c>
      <c r="J1881" s="48">
        <v>0</v>
      </c>
      <c r="K1881" s="48">
        <v>0</v>
      </c>
    </row>
    <row r="1882" spans="1:11" hidden="1">
      <c r="A1882" s="131" t="s">
        <v>167</v>
      </c>
      <c r="B1882" s="114" t="s">
        <v>195</v>
      </c>
      <c r="C1882" s="54" t="s">
        <v>3</v>
      </c>
      <c r="D1882" s="48">
        <f>D1883+D1885+D1887+D1888</f>
        <v>0</v>
      </c>
      <c r="E1882" s="48" t="s">
        <v>265</v>
      </c>
      <c r="F1882" s="48" t="s">
        <v>265</v>
      </c>
      <c r="G1882" s="48" t="s">
        <v>265</v>
      </c>
      <c r="H1882" s="48">
        <f>H1883+H1885+H1887+H1888</f>
        <v>0</v>
      </c>
      <c r="I1882" s="48">
        <v>0</v>
      </c>
      <c r="J1882" s="48" t="s">
        <v>265</v>
      </c>
      <c r="K1882" s="48" t="s">
        <v>265</v>
      </c>
    </row>
    <row r="1883" spans="1:11" hidden="1">
      <c r="A1883" s="131"/>
      <c r="B1883" s="114"/>
      <c r="C1883" s="75" t="s">
        <v>4</v>
      </c>
      <c r="D1883" s="48">
        <v>0</v>
      </c>
      <c r="E1883" s="48">
        <v>0</v>
      </c>
      <c r="F1883" s="48">
        <v>0</v>
      </c>
      <c r="G1883" s="48">
        <v>0</v>
      </c>
      <c r="H1883" s="48">
        <v>0</v>
      </c>
      <c r="I1883" s="48">
        <v>0</v>
      </c>
      <c r="J1883" s="48">
        <v>0</v>
      </c>
      <c r="K1883" s="48">
        <v>0</v>
      </c>
    </row>
    <row r="1884" spans="1:11" ht="31.5" hidden="1">
      <c r="A1884" s="131"/>
      <c r="B1884" s="114"/>
      <c r="C1884" s="75" t="s">
        <v>201</v>
      </c>
      <c r="D1884" s="48">
        <v>0</v>
      </c>
      <c r="E1884" s="48">
        <v>0</v>
      </c>
      <c r="F1884" s="48">
        <v>0</v>
      </c>
      <c r="G1884" s="48">
        <v>0</v>
      </c>
      <c r="H1884" s="48">
        <v>0</v>
      </c>
      <c r="I1884" s="48">
        <v>0</v>
      </c>
      <c r="J1884" s="48">
        <v>0</v>
      </c>
      <c r="K1884" s="48">
        <v>0</v>
      </c>
    </row>
    <row r="1885" spans="1:11" hidden="1">
      <c r="A1885" s="131"/>
      <c r="B1885" s="114"/>
      <c r="C1885" s="75" t="s">
        <v>9</v>
      </c>
      <c r="D1885" s="48">
        <v>0</v>
      </c>
      <c r="E1885" s="48">
        <v>0</v>
      </c>
      <c r="F1885" s="48">
        <v>0</v>
      </c>
      <c r="G1885" s="48">
        <v>0</v>
      </c>
      <c r="H1885" s="48">
        <v>0</v>
      </c>
      <c r="I1885" s="48">
        <v>0</v>
      </c>
      <c r="J1885" s="48">
        <v>0</v>
      </c>
      <c r="K1885" s="48">
        <v>0</v>
      </c>
    </row>
    <row r="1886" spans="1:11" ht="31.5" hidden="1">
      <c r="A1886" s="131"/>
      <c r="B1886" s="114"/>
      <c r="C1886" s="75" t="s">
        <v>202</v>
      </c>
      <c r="D1886" s="48">
        <v>0</v>
      </c>
      <c r="E1886" s="48">
        <v>0</v>
      </c>
      <c r="F1886" s="48">
        <v>0</v>
      </c>
      <c r="G1886" s="48">
        <v>0</v>
      </c>
      <c r="H1886" s="48">
        <v>0</v>
      </c>
      <c r="I1886" s="48">
        <v>0</v>
      </c>
      <c r="J1886" s="48">
        <v>0</v>
      </c>
      <c r="K1886" s="48">
        <v>0</v>
      </c>
    </row>
    <row r="1887" spans="1:11" hidden="1">
      <c r="A1887" s="131"/>
      <c r="B1887" s="114"/>
      <c r="C1887" s="75" t="s">
        <v>219</v>
      </c>
      <c r="D1887" s="48">
        <v>0</v>
      </c>
      <c r="E1887" s="48" t="s">
        <v>265</v>
      </c>
      <c r="F1887" s="48" t="s">
        <v>265</v>
      </c>
      <c r="G1887" s="48" t="s">
        <v>265</v>
      </c>
      <c r="H1887" s="48">
        <v>0</v>
      </c>
      <c r="I1887" s="48">
        <v>0</v>
      </c>
      <c r="J1887" s="48" t="s">
        <v>265</v>
      </c>
      <c r="K1887" s="48" t="s">
        <v>265</v>
      </c>
    </row>
    <row r="1888" spans="1:11" ht="31.5" hidden="1">
      <c r="A1888" s="131"/>
      <c r="B1888" s="114"/>
      <c r="C1888" s="75" t="s">
        <v>220</v>
      </c>
      <c r="D1888" s="48">
        <v>0</v>
      </c>
      <c r="E1888" s="48" t="s">
        <v>265</v>
      </c>
      <c r="F1888" s="48" t="s">
        <v>265</v>
      </c>
      <c r="G1888" s="48" t="s">
        <v>265</v>
      </c>
      <c r="H1888" s="48">
        <v>0</v>
      </c>
      <c r="I1888" s="48">
        <v>0</v>
      </c>
      <c r="J1888" s="48" t="s">
        <v>265</v>
      </c>
      <c r="K1888" s="48" t="s">
        <v>265</v>
      </c>
    </row>
    <row r="1889" spans="1:11" ht="15" hidden="1" customHeight="1">
      <c r="A1889" s="131" t="s">
        <v>168</v>
      </c>
      <c r="B1889" s="114" t="s">
        <v>195</v>
      </c>
      <c r="C1889" s="54" t="s">
        <v>3</v>
      </c>
      <c r="D1889" s="48">
        <f>D1890+D1892+D1894+D1895</f>
        <v>0</v>
      </c>
      <c r="E1889" s="48">
        <f>E1890+E1892</f>
        <v>0</v>
      </c>
      <c r="F1889" s="48">
        <f>F1890+F1892</f>
        <v>0</v>
      </c>
      <c r="G1889" s="48">
        <f>G1890+G1892</f>
        <v>0</v>
      </c>
      <c r="H1889" s="48">
        <f>H1890+H1892+H1894+H1895</f>
        <v>0</v>
      </c>
      <c r="I1889" s="48" t="e">
        <f t="shared" si="270"/>
        <v>#DIV/0!</v>
      </c>
      <c r="J1889" s="48" t="s">
        <v>265</v>
      </c>
      <c r="K1889" s="48" t="s">
        <v>265</v>
      </c>
    </row>
    <row r="1890" spans="1:11" hidden="1">
      <c r="A1890" s="131"/>
      <c r="B1890" s="114"/>
      <c r="C1890" s="75" t="s">
        <v>4</v>
      </c>
      <c r="D1890" s="48">
        <v>0</v>
      </c>
      <c r="E1890" s="48">
        <v>0</v>
      </c>
      <c r="F1890" s="48">
        <v>0</v>
      </c>
      <c r="G1890" s="48">
        <v>0</v>
      </c>
      <c r="H1890" s="48">
        <v>0</v>
      </c>
      <c r="I1890" s="48" t="e">
        <f t="shared" ref="I1890:I1953" si="277">H1890/D1890*100</f>
        <v>#DIV/0!</v>
      </c>
      <c r="J1890" s="48" t="s">
        <v>265</v>
      </c>
      <c r="K1890" s="48" t="s">
        <v>265</v>
      </c>
    </row>
    <row r="1891" spans="1:11" ht="31.5" hidden="1">
      <c r="A1891" s="131"/>
      <c r="B1891" s="114"/>
      <c r="C1891" s="75" t="s">
        <v>201</v>
      </c>
      <c r="D1891" s="48">
        <v>0</v>
      </c>
      <c r="E1891" s="48">
        <v>0</v>
      </c>
      <c r="F1891" s="48">
        <v>0</v>
      </c>
      <c r="G1891" s="48">
        <v>0</v>
      </c>
      <c r="H1891" s="48">
        <v>0</v>
      </c>
      <c r="I1891" s="48" t="e">
        <f t="shared" si="277"/>
        <v>#DIV/0!</v>
      </c>
      <c r="J1891" s="48" t="s">
        <v>265</v>
      </c>
      <c r="K1891" s="48" t="s">
        <v>265</v>
      </c>
    </row>
    <row r="1892" spans="1:11" hidden="1">
      <c r="A1892" s="131"/>
      <c r="B1892" s="114"/>
      <c r="C1892" s="75" t="s">
        <v>9</v>
      </c>
      <c r="D1892" s="48">
        <v>0</v>
      </c>
      <c r="E1892" s="48">
        <v>0</v>
      </c>
      <c r="F1892" s="48">
        <v>0</v>
      </c>
      <c r="G1892" s="48">
        <v>0</v>
      </c>
      <c r="H1892" s="48">
        <v>0</v>
      </c>
      <c r="I1892" s="48" t="e">
        <f t="shared" si="277"/>
        <v>#DIV/0!</v>
      </c>
      <c r="J1892" s="48" t="s">
        <v>265</v>
      </c>
      <c r="K1892" s="48" t="s">
        <v>265</v>
      </c>
    </row>
    <row r="1893" spans="1:11" ht="31.5" hidden="1">
      <c r="A1893" s="131"/>
      <c r="B1893" s="114"/>
      <c r="C1893" s="75" t="s">
        <v>202</v>
      </c>
      <c r="D1893" s="48">
        <v>0</v>
      </c>
      <c r="E1893" s="48">
        <v>0</v>
      </c>
      <c r="F1893" s="48">
        <v>0</v>
      </c>
      <c r="G1893" s="48">
        <v>0</v>
      </c>
      <c r="H1893" s="48">
        <v>0</v>
      </c>
      <c r="I1893" s="48" t="e">
        <f t="shared" si="277"/>
        <v>#DIV/0!</v>
      </c>
      <c r="J1893" s="48" t="s">
        <v>265</v>
      </c>
      <c r="K1893" s="48" t="s">
        <v>265</v>
      </c>
    </row>
    <row r="1894" spans="1:11" hidden="1">
      <c r="A1894" s="131"/>
      <c r="B1894" s="114"/>
      <c r="C1894" s="75" t="s">
        <v>219</v>
      </c>
      <c r="D1894" s="48">
        <v>0</v>
      </c>
      <c r="E1894" s="48" t="s">
        <v>265</v>
      </c>
      <c r="F1894" s="48" t="s">
        <v>265</v>
      </c>
      <c r="G1894" s="48" t="s">
        <v>265</v>
      </c>
      <c r="H1894" s="48">
        <v>0</v>
      </c>
      <c r="I1894" s="48" t="e">
        <f t="shared" si="277"/>
        <v>#DIV/0!</v>
      </c>
      <c r="J1894" s="48" t="s">
        <v>265</v>
      </c>
      <c r="K1894" s="48" t="s">
        <v>265</v>
      </c>
    </row>
    <row r="1895" spans="1:11" ht="31.5" hidden="1">
      <c r="A1895" s="131"/>
      <c r="B1895" s="114"/>
      <c r="C1895" s="75" t="s">
        <v>220</v>
      </c>
      <c r="D1895" s="48">
        <v>0</v>
      </c>
      <c r="E1895" s="48" t="s">
        <v>265</v>
      </c>
      <c r="F1895" s="48" t="s">
        <v>265</v>
      </c>
      <c r="G1895" s="48" t="s">
        <v>265</v>
      </c>
      <c r="H1895" s="48">
        <v>0</v>
      </c>
      <c r="I1895" s="48" t="e">
        <f t="shared" si="277"/>
        <v>#DIV/0!</v>
      </c>
      <c r="J1895" s="48" t="s">
        <v>265</v>
      </c>
      <c r="K1895" s="48" t="s">
        <v>265</v>
      </c>
    </row>
    <row r="1896" spans="1:11">
      <c r="A1896" s="131" t="s">
        <v>26</v>
      </c>
      <c r="B1896" s="114" t="s">
        <v>195</v>
      </c>
      <c r="C1896" s="54" t="s">
        <v>3</v>
      </c>
      <c r="D1896" s="48">
        <f>D1897+D1899</f>
        <v>3900</v>
      </c>
      <c r="E1896" s="48" t="s">
        <v>265</v>
      </c>
      <c r="F1896" s="48" t="s">
        <v>265</v>
      </c>
      <c r="G1896" s="48" t="s">
        <v>265</v>
      </c>
      <c r="H1896" s="48">
        <f>H1897+H1899+H1901+H1902</f>
        <v>0</v>
      </c>
      <c r="I1896" s="48">
        <f t="shared" si="277"/>
        <v>0</v>
      </c>
      <c r="J1896" s="48" t="s">
        <v>265</v>
      </c>
      <c r="K1896" s="48" t="s">
        <v>265</v>
      </c>
    </row>
    <row r="1897" spans="1:11">
      <c r="A1897" s="131"/>
      <c r="B1897" s="114"/>
      <c r="C1897" s="75" t="s">
        <v>4</v>
      </c>
      <c r="D1897" s="48">
        <f>D1904+D1911+D1918+D1925+D1932+D1939+D1946+D1953+D1960+D1967+D1974+D1981+D1988+D1995+D2002+D2009+D2016+D2023+D2030</f>
        <v>3900</v>
      </c>
      <c r="E1897" s="48">
        <f t="shared" ref="E1897:F1897" si="278">E1904+E1911+E1918+E1925+E1932+E1939+E1946+E1953+E1960+E1967+E1974+E1981+E1988+E1995+E2002+E2009+E2016+E2023+E2030</f>
        <v>3100.4</v>
      </c>
      <c r="F1897" s="48">
        <f t="shared" si="278"/>
        <v>2710.4</v>
      </c>
      <c r="G1897" s="48">
        <f>G1904+G1911+G1918+G1925+G1932+G1939+G1946+G1953+G1960+G1967+G1974+G1981+G1988+G1995+G2002+G2009+G2016+G2023+G2030</f>
        <v>0</v>
      </c>
      <c r="H1897" s="48">
        <f>H1904+H1911+H1918+H1925+H1932+H1939+H1946+H1953+H1960+H1967+H1974+H1981+H1988+H1995+H2002+H2009+H2016+H2023+H2030</f>
        <v>0</v>
      </c>
      <c r="I1897" s="48">
        <f t="shared" si="277"/>
        <v>0</v>
      </c>
      <c r="J1897" s="48">
        <f t="shared" ref="J1897:J1953" si="279">G1897/E1897*100</f>
        <v>0</v>
      </c>
      <c r="K1897" s="48">
        <f t="shared" ref="K1897:K1953" si="280">G1897/F1897*100</f>
        <v>0</v>
      </c>
    </row>
    <row r="1898" spans="1:11" ht="31.5">
      <c r="A1898" s="131"/>
      <c r="B1898" s="114"/>
      <c r="C1898" s="75" t="s">
        <v>201</v>
      </c>
      <c r="D1898" s="48">
        <v>0</v>
      </c>
      <c r="E1898" s="48">
        <v>0</v>
      </c>
      <c r="F1898" s="48">
        <v>0</v>
      </c>
      <c r="G1898" s="48">
        <f t="shared" ref="G1898:H1902" si="281">G1905+G1912+G1919+G1926+G1933+G1940+G1947+G1954+G1961+G1968+G1975+G1982+G1989+G1996+G2003+G2010+G2017+G2024+G2031</f>
        <v>0</v>
      </c>
      <c r="H1898" s="48">
        <f t="shared" si="281"/>
        <v>0</v>
      </c>
      <c r="I1898" s="48">
        <v>0</v>
      </c>
      <c r="J1898" s="48">
        <v>0</v>
      </c>
      <c r="K1898" s="48">
        <v>0</v>
      </c>
    </row>
    <row r="1899" spans="1:11">
      <c r="A1899" s="131"/>
      <c r="B1899" s="114"/>
      <c r="C1899" s="75" t="s">
        <v>218</v>
      </c>
      <c r="D1899" s="48">
        <f>D1906+D1913+D1920+D1927+D1934+D1941+D1948+D1955+D1962+D1969+D1976+D1983+D1990+D1997+D2004+D2011+D2018+D2025+D2032</f>
        <v>0</v>
      </c>
      <c r="E1899" s="48">
        <f>E1906+E1913+E1920+E1927+E1934+E1941+E1948+E1955+E1962+E1969+E1976+E1983+E1990+E1997+E2004+E2011+E2018+E2025+E2032</f>
        <v>0</v>
      </c>
      <c r="F1899" s="48">
        <f>F1906+F1913+F1920+F1927+F1934+F1941+F1948+F1955+F1962+F1969+F1976+F1983+F1990+F1997+F2004+F2011+F2018+F2025+F2032</f>
        <v>0</v>
      </c>
      <c r="G1899" s="48">
        <f t="shared" si="281"/>
        <v>0</v>
      </c>
      <c r="H1899" s="48">
        <f t="shared" si="281"/>
        <v>0</v>
      </c>
      <c r="I1899" s="48">
        <v>0</v>
      </c>
      <c r="J1899" s="48">
        <v>0</v>
      </c>
      <c r="K1899" s="48">
        <v>0</v>
      </c>
    </row>
    <row r="1900" spans="1:11" ht="31.5">
      <c r="A1900" s="131"/>
      <c r="B1900" s="114"/>
      <c r="C1900" s="75" t="s">
        <v>202</v>
      </c>
      <c r="D1900" s="48">
        <v>0</v>
      </c>
      <c r="E1900" s="48">
        <v>0</v>
      </c>
      <c r="F1900" s="48">
        <v>0</v>
      </c>
      <c r="G1900" s="48">
        <v>0</v>
      </c>
      <c r="H1900" s="48">
        <f t="shared" si="281"/>
        <v>0</v>
      </c>
      <c r="I1900" s="48">
        <v>0</v>
      </c>
      <c r="J1900" s="48">
        <v>0</v>
      </c>
      <c r="K1900" s="48">
        <v>0</v>
      </c>
    </row>
    <row r="1901" spans="1:11">
      <c r="A1901" s="131"/>
      <c r="B1901" s="114"/>
      <c r="C1901" s="75" t="s">
        <v>219</v>
      </c>
      <c r="D1901" s="48">
        <f>D1908+D1915+D1922+D1929+D1936+D1943+D1950+D1957+D1964+D1971+D1978+D1985+D1992+D1999+D2006+D2013+D2020+D2027+D2034</f>
        <v>0</v>
      </c>
      <c r="E1901" s="48" t="s">
        <v>265</v>
      </c>
      <c r="F1901" s="48" t="s">
        <v>265</v>
      </c>
      <c r="G1901" s="48" t="s">
        <v>265</v>
      </c>
      <c r="H1901" s="48">
        <f t="shared" si="281"/>
        <v>0</v>
      </c>
      <c r="I1901" s="48">
        <v>0</v>
      </c>
      <c r="J1901" s="48" t="s">
        <v>265</v>
      </c>
      <c r="K1901" s="48" t="s">
        <v>265</v>
      </c>
    </row>
    <row r="1902" spans="1:11" ht="31.5">
      <c r="A1902" s="131"/>
      <c r="B1902" s="114"/>
      <c r="C1902" s="75" t="s">
        <v>220</v>
      </c>
      <c r="D1902" s="48">
        <f>D1909+D1916+D1923+D1930+D1937+D1944+D1951+D1958+D1965+D1972+D1979+D1986+D1993+D2000+D2007+D2014+D2021+D2028+D2035</f>
        <v>0</v>
      </c>
      <c r="E1902" s="48" t="s">
        <v>265</v>
      </c>
      <c r="F1902" s="48" t="s">
        <v>265</v>
      </c>
      <c r="G1902" s="48" t="s">
        <v>265</v>
      </c>
      <c r="H1902" s="48">
        <f t="shared" si="281"/>
        <v>0</v>
      </c>
      <c r="I1902" s="48">
        <v>0</v>
      </c>
      <c r="J1902" s="48" t="s">
        <v>265</v>
      </c>
      <c r="K1902" s="48" t="s">
        <v>265</v>
      </c>
    </row>
    <row r="1903" spans="1:11">
      <c r="A1903" s="131" t="s">
        <v>169</v>
      </c>
      <c r="B1903" s="114" t="s">
        <v>195</v>
      </c>
      <c r="C1903" s="54" t="s">
        <v>3</v>
      </c>
      <c r="D1903" s="48">
        <f>D1904+D1906+D1908+D1909</f>
        <v>100</v>
      </c>
      <c r="E1903" s="48" t="s">
        <v>265</v>
      </c>
      <c r="F1903" s="48" t="s">
        <v>265</v>
      </c>
      <c r="G1903" s="48" t="s">
        <v>265</v>
      </c>
      <c r="H1903" s="48">
        <f>H1904+H1906+H1908+H1909</f>
        <v>0</v>
      </c>
      <c r="I1903" s="48">
        <f t="shared" si="277"/>
        <v>0</v>
      </c>
      <c r="J1903" s="48" t="s">
        <v>265</v>
      </c>
      <c r="K1903" s="48" t="s">
        <v>265</v>
      </c>
    </row>
    <row r="1904" spans="1:11">
      <c r="A1904" s="131"/>
      <c r="B1904" s="114"/>
      <c r="C1904" s="75" t="s">
        <v>4</v>
      </c>
      <c r="D1904" s="48">
        <v>100</v>
      </c>
      <c r="E1904" s="48">
        <v>100</v>
      </c>
      <c r="F1904" s="48">
        <v>100</v>
      </c>
      <c r="G1904" s="48">
        <v>0</v>
      </c>
      <c r="H1904" s="48">
        <v>0</v>
      </c>
      <c r="I1904" s="48">
        <f t="shared" si="277"/>
        <v>0</v>
      </c>
      <c r="J1904" s="48">
        <f t="shared" si="279"/>
        <v>0</v>
      </c>
      <c r="K1904" s="48">
        <f t="shared" si="280"/>
        <v>0</v>
      </c>
    </row>
    <row r="1905" spans="1:11" ht="31.5">
      <c r="A1905" s="131"/>
      <c r="B1905" s="114"/>
      <c r="C1905" s="75" t="s">
        <v>201</v>
      </c>
      <c r="D1905" s="48">
        <v>0</v>
      </c>
      <c r="E1905" s="48">
        <v>0</v>
      </c>
      <c r="F1905" s="48">
        <v>0</v>
      </c>
      <c r="G1905" s="48">
        <v>0</v>
      </c>
      <c r="H1905" s="48">
        <v>0</v>
      </c>
      <c r="I1905" s="48">
        <v>0</v>
      </c>
      <c r="J1905" s="48">
        <v>0</v>
      </c>
      <c r="K1905" s="48">
        <v>0</v>
      </c>
    </row>
    <row r="1906" spans="1:11">
      <c r="A1906" s="131"/>
      <c r="B1906" s="114"/>
      <c r="C1906" s="75" t="s">
        <v>9</v>
      </c>
      <c r="D1906" s="48">
        <v>0</v>
      </c>
      <c r="E1906" s="48">
        <v>0</v>
      </c>
      <c r="F1906" s="48">
        <f>E1906*0.5</f>
        <v>0</v>
      </c>
      <c r="G1906" s="48">
        <v>0</v>
      </c>
      <c r="H1906" s="48">
        <v>0</v>
      </c>
      <c r="I1906" s="48">
        <v>0</v>
      </c>
      <c r="J1906" s="48">
        <v>0</v>
      </c>
      <c r="K1906" s="48">
        <v>0</v>
      </c>
    </row>
    <row r="1907" spans="1:11" ht="31.5">
      <c r="A1907" s="131"/>
      <c r="B1907" s="114"/>
      <c r="C1907" s="75" t="s">
        <v>202</v>
      </c>
      <c r="D1907" s="48">
        <v>0</v>
      </c>
      <c r="E1907" s="48">
        <v>0</v>
      </c>
      <c r="F1907" s="48">
        <v>0</v>
      </c>
      <c r="G1907" s="48">
        <v>0</v>
      </c>
      <c r="H1907" s="48">
        <v>0</v>
      </c>
      <c r="I1907" s="48">
        <v>0</v>
      </c>
      <c r="J1907" s="48">
        <v>0</v>
      </c>
      <c r="K1907" s="48">
        <v>0</v>
      </c>
    </row>
    <row r="1908" spans="1:11">
      <c r="A1908" s="131"/>
      <c r="B1908" s="114"/>
      <c r="C1908" s="75" t="s">
        <v>219</v>
      </c>
      <c r="D1908" s="48">
        <v>0</v>
      </c>
      <c r="E1908" s="48" t="s">
        <v>265</v>
      </c>
      <c r="F1908" s="48" t="s">
        <v>265</v>
      </c>
      <c r="G1908" s="48" t="s">
        <v>265</v>
      </c>
      <c r="H1908" s="48">
        <v>0</v>
      </c>
      <c r="I1908" s="48">
        <v>0</v>
      </c>
      <c r="J1908" s="48" t="s">
        <v>265</v>
      </c>
      <c r="K1908" s="48" t="s">
        <v>265</v>
      </c>
    </row>
    <row r="1909" spans="1:11" ht="31.5">
      <c r="A1909" s="131"/>
      <c r="B1909" s="114"/>
      <c r="C1909" s="75" t="s">
        <v>220</v>
      </c>
      <c r="D1909" s="48">
        <v>0</v>
      </c>
      <c r="E1909" s="48" t="s">
        <v>265</v>
      </c>
      <c r="F1909" s="48" t="s">
        <v>265</v>
      </c>
      <c r="G1909" s="48" t="s">
        <v>265</v>
      </c>
      <c r="H1909" s="48">
        <v>0</v>
      </c>
      <c r="I1909" s="48">
        <v>0</v>
      </c>
      <c r="J1909" s="48" t="s">
        <v>265</v>
      </c>
      <c r="K1909" s="48" t="s">
        <v>265</v>
      </c>
    </row>
    <row r="1910" spans="1:11">
      <c r="A1910" s="131" t="s">
        <v>170</v>
      </c>
      <c r="B1910" s="114" t="s">
        <v>195</v>
      </c>
      <c r="C1910" s="54" t="s">
        <v>3</v>
      </c>
      <c r="D1910" s="48">
        <f>D1911+D1913+D1915+D1916</f>
        <v>200</v>
      </c>
      <c r="E1910" s="48" t="s">
        <v>265</v>
      </c>
      <c r="F1910" s="48" t="s">
        <v>265</v>
      </c>
      <c r="G1910" s="48" t="s">
        <v>265</v>
      </c>
      <c r="H1910" s="48">
        <f>H1911+H1913+H1915+H1916</f>
        <v>0</v>
      </c>
      <c r="I1910" s="48">
        <f t="shared" si="277"/>
        <v>0</v>
      </c>
      <c r="J1910" s="48" t="s">
        <v>265</v>
      </c>
      <c r="K1910" s="48" t="s">
        <v>265</v>
      </c>
    </row>
    <row r="1911" spans="1:11">
      <c r="A1911" s="131"/>
      <c r="B1911" s="114"/>
      <c r="C1911" s="75" t="s">
        <v>4</v>
      </c>
      <c r="D1911" s="48">
        <v>200</v>
      </c>
      <c r="E1911" s="48">
        <v>200</v>
      </c>
      <c r="F1911" s="48">
        <v>150</v>
      </c>
      <c r="G1911" s="48">
        <v>0</v>
      </c>
      <c r="H1911" s="48">
        <v>0</v>
      </c>
      <c r="I1911" s="48">
        <f t="shared" si="277"/>
        <v>0</v>
      </c>
      <c r="J1911" s="48">
        <f t="shared" si="279"/>
        <v>0</v>
      </c>
      <c r="K1911" s="48">
        <f t="shared" si="280"/>
        <v>0</v>
      </c>
    </row>
    <row r="1912" spans="1:11" ht="31.5">
      <c r="A1912" s="131"/>
      <c r="B1912" s="114"/>
      <c r="C1912" s="75" t="s">
        <v>201</v>
      </c>
      <c r="D1912" s="48">
        <v>0</v>
      </c>
      <c r="E1912" s="48">
        <v>0</v>
      </c>
      <c r="F1912" s="48">
        <v>0</v>
      </c>
      <c r="G1912" s="48">
        <v>0</v>
      </c>
      <c r="H1912" s="48">
        <v>0</v>
      </c>
      <c r="I1912" s="48">
        <v>0</v>
      </c>
      <c r="J1912" s="48">
        <v>0</v>
      </c>
      <c r="K1912" s="48">
        <v>0</v>
      </c>
    </row>
    <row r="1913" spans="1:11">
      <c r="A1913" s="131"/>
      <c r="B1913" s="114"/>
      <c r="C1913" s="75" t="s">
        <v>9</v>
      </c>
      <c r="D1913" s="48">
        <v>0</v>
      </c>
      <c r="E1913" s="48">
        <v>0</v>
      </c>
      <c r="F1913" s="48">
        <f>E1913*0.5</f>
        <v>0</v>
      </c>
      <c r="G1913" s="48">
        <v>0</v>
      </c>
      <c r="H1913" s="48">
        <v>0</v>
      </c>
      <c r="I1913" s="48">
        <v>0</v>
      </c>
      <c r="J1913" s="48">
        <v>0</v>
      </c>
      <c r="K1913" s="48">
        <v>0</v>
      </c>
    </row>
    <row r="1914" spans="1:11" ht="31.5">
      <c r="A1914" s="131"/>
      <c r="B1914" s="114"/>
      <c r="C1914" s="75" t="s">
        <v>202</v>
      </c>
      <c r="D1914" s="48">
        <v>0</v>
      </c>
      <c r="E1914" s="48" t="s">
        <v>265</v>
      </c>
      <c r="F1914" s="48" t="s">
        <v>265</v>
      </c>
      <c r="G1914" s="48" t="s">
        <v>265</v>
      </c>
      <c r="H1914" s="48">
        <v>0</v>
      </c>
      <c r="I1914" s="48">
        <v>0</v>
      </c>
      <c r="J1914" s="48" t="s">
        <v>265</v>
      </c>
      <c r="K1914" s="48" t="s">
        <v>265</v>
      </c>
    </row>
    <row r="1915" spans="1:11">
      <c r="A1915" s="131"/>
      <c r="B1915" s="114"/>
      <c r="C1915" s="75" t="s">
        <v>219</v>
      </c>
      <c r="D1915" s="48">
        <v>0</v>
      </c>
      <c r="E1915" s="48" t="s">
        <v>265</v>
      </c>
      <c r="F1915" s="48" t="s">
        <v>265</v>
      </c>
      <c r="G1915" s="48" t="s">
        <v>265</v>
      </c>
      <c r="H1915" s="48">
        <v>0</v>
      </c>
      <c r="I1915" s="48">
        <v>0</v>
      </c>
      <c r="J1915" s="48" t="s">
        <v>265</v>
      </c>
      <c r="K1915" s="48" t="s">
        <v>265</v>
      </c>
    </row>
    <row r="1916" spans="1:11" ht="31.5">
      <c r="A1916" s="131"/>
      <c r="B1916" s="114"/>
      <c r="C1916" s="75" t="s">
        <v>220</v>
      </c>
      <c r="D1916" s="48">
        <v>0</v>
      </c>
      <c r="E1916" s="48">
        <v>0</v>
      </c>
      <c r="F1916" s="48">
        <v>0</v>
      </c>
      <c r="G1916" s="48">
        <v>0</v>
      </c>
      <c r="H1916" s="48">
        <v>0</v>
      </c>
      <c r="I1916" s="48">
        <v>0</v>
      </c>
      <c r="J1916" s="48">
        <v>0</v>
      </c>
      <c r="K1916" s="48">
        <v>0</v>
      </c>
    </row>
    <row r="1917" spans="1:11">
      <c r="A1917" s="131" t="s">
        <v>171</v>
      </c>
      <c r="B1917" s="114" t="s">
        <v>195</v>
      </c>
      <c r="C1917" s="54" t="s">
        <v>3</v>
      </c>
      <c r="D1917" s="48">
        <f>D1918+D1920+D1922+D1923</f>
        <v>150</v>
      </c>
      <c r="E1917" s="48" t="s">
        <v>265</v>
      </c>
      <c r="F1917" s="48" t="s">
        <v>265</v>
      </c>
      <c r="G1917" s="48" t="s">
        <v>265</v>
      </c>
      <c r="H1917" s="48">
        <f>H1918+H1920+H1922+H1923</f>
        <v>0</v>
      </c>
      <c r="I1917" s="48">
        <f t="shared" si="277"/>
        <v>0</v>
      </c>
      <c r="J1917" s="48">
        <v>0</v>
      </c>
      <c r="K1917" s="48">
        <v>0</v>
      </c>
    </row>
    <row r="1918" spans="1:11">
      <c r="A1918" s="131"/>
      <c r="B1918" s="114"/>
      <c r="C1918" s="75" t="s">
        <v>4</v>
      </c>
      <c r="D1918" s="48">
        <v>150</v>
      </c>
      <c r="E1918" s="48">
        <v>150</v>
      </c>
      <c r="F1918" s="48">
        <v>150</v>
      </c>
      <c r="G1918" s="48">
        <v>0</v>
      </c>
      <c r="H1918" s="48">
        <v>0</v>
      </c>
      <c r="I1918" s="48">
        <f t="shared" si="277"/>
        <v>0</v>
      </c>
      <c r="J1918" s="48">
        <f t="shared" si="279"/>
        <v>0</v>
      </c>
      <c r="K1918" s="48">
        <f t="shared" si="280"/>
        <v>0</v>
      </c>
    </row>
    <row r="1919" spans="1:11" ht="31.5">
      <c r="A1919" s="131"/>
      <c r="B1919" s="114"/>
      <c r="C1919" s="75" t="s">
        <v>201</v>
      </c>
      <c r="D1919" s="48">
        <v>0</v>
      </c>
      <c r="E1919" s="48">
        <v>0</v>
      </c>
      <c r="F1919" s="48">
        <v>0</v>
      </c>
      <c r="G1919" s="48">
        <v>0</v>
      </c>
      <c r="H1919" s="48">
        <v>0</v>
      </c>
      <c r="I1919" s="48">
        <v>0</v>
      </c>
      <c r="J1919" s="48">
        <v>0</v>
      </c>
      <c r="K1919" s="48">
        <v>0</v>
      </c>
    </row>
    <row r="1920" spans="1:11">
      <c r="A1920" s="131"/>
      <c r="B1920" s="114"/>
      <c r="C1920" s="75" t="s">
        <v>218</v>
      </c>
      <c r="D1920" s="48">
        <v>0</v>
      </c>
      <c r="E1920" s="48">
        <v>0</v>
      </c>
      <c r="F1920" s="48">
        <f>E1920*0.5</f>
        <v>0</v>
      </c>
      <c r="G1920" s="48">
        <v>0</v>
      </c>
      <c r="H1920" s="48">
        <v>0</v>
      </c>
      <c r="I1920" s="48">
        <v>0</v>
      </c>
      <c r="J1920" s="48">
        <v>0</v>
      </c>
      <c r="K1920" s="48">
        <v>0</v>
      </c>
    </row>
    <row r="1921" spans="1:11" ht="31.5">
      <c r="A1921" s="131"/>
      <c r="B1921" s="114"/>
      <c r="C1921" s="75" t="s">
        <v>202</v>
      </c>
      <c r="D1921" s="48">
        <v>0</v>
      </c>
      <c r="E1921" s="48">
        <v>0</v>
      </c>
      <c r="F1921" s="48">
        <v>0</v>
      </c>
      <c r="G1921" s="48">
        <v>0</v>
      </c>
      <c r="H1921" s="48">
        <v>0</v>
      </c>
      <c r="I1921" s="48">
        <v>0</v>
      </c>
      <c r="J1921" s="48">
        <v>0</v>
      </c>
      <c r="K1921" s="48">
        <v>0</v>
      </c>
    </row>
    <row r="1922" spans="1:11">
      <c r="A1922" s="131"/>
      <c r="B1922" s="114"/>
      <c r="C1922" s="75" t="s">
        <v>219</v>
      </c>
      <c r="D1922" s="48">
        <v>0</v>
      </c>
      <c r="E1922" s="48" t="s">
        <v>265</v>
      </c>
      <c r="F1922" s="48" t="s">
        <v>265</v>
      </c>
      <c r="G1922" s="48" t="s">
        <v>265</v>
      </c>
      <c r="H1922" s="48">
        <v>0</v>
      </c>
      <c r="I1922" s="48">
        <v>0</v>
      </c>
      <c r="J1922" s="48" t="s">
        <v>265</v>
      </c>
      <c r="K1922" s="48" t="s">
        <v>265</v>
      </c>
    </row>
    <row r="1923" spans="1:11" ht="31.5">
      <c r="A1923" s="131"/>
      <c r="B1923" s="114"/>
      <c r="C1923" s="75" t="s">
        <v>220</v>
      </c>
      <c r="D1923" s="48">
        <v>0</v>
      </c>
      <c r="E1923" s="48" t="s">
        <v>265</v>
      </c>
      <c r="F1923" s="48" t="s">
        <v>265</v>
      </c>
      <c r="G1923" s="48" t="s">
        <v>265</v>
      </c>
      <c r="H1923" s="48">
        <v>0</v>
      </c>
      <c r="I1923" s="48">
        <v>0</v>
      </c>
      <c r="J1923" s="48" t="s">
        <v>265</v>
      </c>
      <c r="K1923" s="48" t="s">
        <v>265</v>
      </c>
    </row>
    <row r="1924" spans="1:11">
      <c r="A1924" s="131" t="s">
        <v>172</v>
      </c>
      <c r="B1924" s="114" t="s">
        <v>195</v>
      </c>
      <c r="C1924" s="54" t="s">
        <v>3</v>
      </c>
      <c r="D1924" s="48">
        <f>D1925+D1927+D1929+D1930</f>
        <v>250</v>
      </c>
      <c r="E1924" s="48" t="s">
        <v>265</v>
      </c>
      <c r="F1924" s="48" t="s">
        <v>265</v>
      </c>
      <c r="G1924" s="48" t="s">
        <v>265</v>
      </c>
      <c r="H1924" s="48">
        <f>H1925+H1927+H1929+H1930</f>
        <v>0</v>
      </c>
      <c r="I1924" s="48">
        <f t="shared" si="277"/>
        <v>0</v>
      </c>
      <c r="J1924" s="48" t="s">
        <v>265</v>
      </c>
      <c r="K1924" s="48" t="s">
        <v>265</v>
      </c>
    </row>
    <row r="1925" spans="1:11">
      <c r="A1925" s="131"/>
      <c r="B1925" s="114"/>
      <c r="C1925" s="75" t="s">
        <v>4</v>
      </c>
      <c r="D1925" s="48">
        <v>250</v>
      </c>
      <c r="E1925" s="48">
        <v>250</v>
      </c>
      <c r="F1925" s="48">
        <v>250</v>
      </c>
      <c r="G1925" s="48">
        <v>0</v>
      </c>
      <c r="H1925" s="48">
        <v>0</v>
      </c>
      <c r="I1925" s="48">
        <f t="shared" si="277"/>
        <v>0</v>
      </c>
      <c r="J1925" s="48">
        <f t="shared" si="279"/>
        <v>0</v>
      </c>
      <c r="K1925" s="48">
        <f t="shared" si="280"/>
        <v>0</v>
      </c>
    </row>
    <row r="1926" spans="1:11" ht="31.5">
      <c r="A1926" s="131"/>
      <c r="B1926" s="114"/>
      <c r="C1926" s="75" t="s">
        <v>201</v>
      </c>
      <c r="D1926" s="48">
        <v>0</v>
      </c>
      <c r="E1926" s="48">
        <v>0</v>
      </c>
      <c r="F1926" s="48">
        <v>0</v>
      </c>
      <c r="G1926" s="48">
        <v>0</v>
      </c>
      <c r="H1926" s="48">
        <v>0</v>
      </c>
      <c r="I1926" s="48">
        <v>0</v>
      </c>
      <c r="J1926" s="48">
        <v>0</v>
      </c>
      <c r="K1926" s="48">
        <v>0</v>
      </c>
    </row>
    <row r="1927" spans="1:11">
      <c r="A1927" s="131"/>
      <c r="B1927" s="114"/>
      <c r="C1927" s="75" t="s">
        <v>218</v>
      </c>
      <c r="D1927" s="48">
        <v>0</v>
      </c>
      <c r="E1927" s="48">
        <v>0</v>
      </c>
      <c r="F1927" s="48">
        <f>E1927*0.5</f>
        <v>0</v>
      </c>
      <c r="G1927" s="48">
        <v>0</v>
      </c>
      <c r="H1927" s="48">
        <v>0</v>
      </c>
      <c r="I1927" s="48">
        <v>0</v>
      </c>
      <c r="J1927" s="48">
        <v>0</v>
      </c>
      <c r="K1927" s="48">
        <v>0</v>
      </c>
    </row>
    <row r="1928" spans="1:11" ht="31.5">
      <c r="A1928" s="131"/>
      <c r="B1928" s="114"/>
      <c r="C1928" s="75" t="s">
        <v>202</v>
      </c>
      <c r="D1928" s="48">
        <v>0</v>
      </c>
      <c r="E1928" s="48">
        <v>0</v>
      </c>
      <c r="F1928" s="48">
        <v>0</v>
      </c>
      <c r="G1928" s="48">
        <v>0</v>
      </c>
      <c r="H1928" s="48">
        <v>0</v>
      </c>
      <c r="I1928" s="48">
        <v>0</v>
      </c>
      <c r="J1928" s="48">
        <v>0</v>
      </c>
      <c r="K1928" s="48">
        <v>0</v>
      </c>
    </row>
    <row r="1929" spans="1:11">
      <c r="A1929" s="131"/>
      <c r="B1929" s="114"/>
      <c r="C1929" s="75" t="s">
        <v>219</v>
      </c>
      <c r="D1929" s="48">
        <v>0</v>
      </c>
      <c r="E1929" s="48" t="s">
        <v>265</v>
      </c>
      <c r="F1929" s="48" t="s">
        <v>265</v>
      </c>
      <c r="G1929" s="48" t="s">
        <v>265</v>
      </c>
      <c r="H1929" s="48">
        <v>0</v>
      </c>
      <c r="I1929" s="48">
        <v>0</v>
      </c>
      <c r="J1929" s="48" t="s">
        <v>265</v>
      </c>
      <c r="K1929" s="48" t="s">
        <v>265</v>
      </c>
    </row>
    <row r="1930" spans="1:11" ht="31.5">
      <c r="A1930" s="131"/>
      <c r="B1930" s="114"/>
      <c r="C1930" s="75" t="s">
        <v>220</v>
      </c>
      <c r="D1930" s="48">
        <v>0</v>
      </c>
      <c r="E1930" s="48" t="s">
        <v>265</v>
      </c>
      <c r="F1930" s="48" t="s">
        <v>265</v>
      </c>
      <c r="G1930" s="48" t="s">
        <v>265</v>
      </c>
      <c r="H1930" s="48">
        <v>0</v>
      </c>
      <c r="I1930" s="48">
        <v>0</v>
      </c>
      <c r="J1930" s="48" t="s">
        <v>265</v>
      </c>
      <c r="K1930" s="48" t="s">
        <v>265</v>
      </c>
    </row>
    <row r="1931" spans="1:11">
      <c r="A1931" s="131" t="s">
        <v>173</v>
      </c>
      <c r="B1931" s="114" t="s">
        <v>195</v>
      </c>
      <c r="C1931" s="54" t="s">
        <v>3</v>
      </c>
      <c r="D1931" s="48">
        <f>D1932+D1934+D1936+D1937</f>
        <v>250</v>
      </c>
      <c r="E1931" s="48" t="s">
        <v>265</v>
      </c>
      <c r="F1931" s="48" t="s">
        <v>265</v>
      </c>
      <c r="G1931" s="48" t="s">
        <v>265</v>
      </c>
      <c r="H1931" s="48">
        <f>H1932+H1934+H1936+H1937</f>
        <v>0</v>
      </c>
      <c r="I1931" s="48">
        <f t="shared" si="277"/>
        <v>0</v>
      </c>
      <c r="J1931" s="48" t="s">
        <v>265</v>
      </c>
      <c r="K1931" s="48" t="s">
        <v>265</v>
      </c>
    </row>
    <row r="1932" spans="1:11">
      <c r="A1932" s="131"/>
      <c r="B1932" s="114"/>
      <c r="C1932" s="75" t="s">
        <v>4</v>
      </c>
      <c r="D1932" s="48">
        <v>250</v>
      </c>
      <c r="E1932" s="48">
        <v>250</v>
      </c>
      <c r="F1932" s="48">
        <v>250</v>
      </c>
      <c r="G1932" s="48">
        <v>0</v>
      </c>
      <c r="H1932" s="48">
        <v>0</v>
      </c>
      <c r="I1932" s="48">
        <f t="shared" si="277"/>
        <v>0</v>
      </c>
      <c r="J1932" s="48">
        <f t="shared" si="279"/>
        <v>0</v>
      </c>
      <c r="K1932" s="48">
        <f t="shared" si="280"/>
        <v>0</v>
      </c>
    </row>
    <row r="1933" spans="1:11" ht="31.5">
      <c r="A1933" s="131"/>
      <c r="B1933" s="114"/>
      <c r="C1933" s="75" t="s">
        <v>201</v>
      </c>
      <c r="D1933" s="48">
        <v>0</v>
      </c>
      <c r="E1933" s="48">
        <v>0</v>
      </c>
      <c r="F1933" s="48">
        <v>0</v>
      </c>
      <c r="G1933" s="48">
        <v>0</v>
      </c>
      <c r="H1933" s="48">
        <v>0</v>
      </c>
      <c r="I1933" s="48">
        <v>0</v>
      </c>
      <c r="J1933" s="48">
        <v>0</v>
      </c>
      <c r="K1933" s="48">
        <v>0</v>
      </c>
    </row>
    <row r="1934" spans="1:11">
      <c r="A1934" s="131"/>
      <c r="B1934" s="114"/>
      <c r="C1934" s="75" t="s">
        <v>218</v>
      </c>
      <c r="D1934" s="48">
        <v>0</v>
      </c>
      <c r="E1934" s="48">
        <v>0</v>
      </c>
      <c r="F1934" s="48">
        <f>E1934*0.5</f>
        <v>0</v>
      </c>
      <c r="G1934" s="48">
        <v>0</v>
      </c>
      <c r="H1934" s="48">
        <v>0</v>
      </c>
      <c r="I1934" s="48">
        <v>0</v>
      </c>
      <c r="J1934" s="48">
        <v>0</v>
      </c>
      <c r="K1934" s="48">
        <v>0</v>
      </c>
    </row>
    <row r="1935" spans="1:11" ht="31.5">
      <c r="A1935" s="131"/>
      <c r="B1935" s="114"/>
      <c r="C1935" s="75" t="s">
        <v>202</v>
      </c>
      <c r="D1935" s="48">
        <v>0</v>
      </c>
      <c r="E1935" s="48">
        <v>0</v>
      </c>
      <c r="F1935" s="48">
        <v>0</v>
      </c>
      <c r="G1935" s="48">
        <v>0</v>
      </c>
      <c r="H1935" s="48">
        <v>0</v>
      </c>
      <c r="I1935" s="48">
        <v>0</v>
      </c>
      <c r="J1935" s="48">
        <v>0</v>
      </c>
      <c r="K1935" s="48">
        <v>0</v>
      </c>
    </row>
    <row r="1936" spans="1:11">
      <c r="A1936" s="131"/>
      <c r="B1936" s="114"/>
      <c r="C1936" s="75" t="s">
        <v>219</v>
      </c>
      <c r="D1936" s="48">
        <v>0</v>
      </c>
      <c r="E1936" s="48" t="s">
        <v>265</v>
      </c>
      <c r="F1936" s="48" t="s">
        <v>265</v>
      </c>
      <c r="G1936" s="48" t="s">
        <v>265</v>
      </c>
      <c r="H1936" s="48">
        <v>0</v>
      </c>
      <c r="I1936" s="48">
        <v>0</v>
      </c>
      <c r="J1936" s="48" t="s">
        <v>265</v>
      </c>
      <c r="K1936" s="48" t="s">
        <v>265</v>
      </c>
    </row>
    <row r="1937" spans="1:11" ht="31.5">
      <c r="A1937" s="131"/>
      <c r="B1937" s="114"/>
      <c r="C1937" s="75" t="s">
        <v>220</v>
      </c>
      <c r="D1937" s="48">
        <v>0</v>
      </c>
      <c r="E1937" s="48" t="s">
        <v>265</v>
      </c>
      <c r="F1937" s="48" t="s">
        <v>265</v>
      </c>
      <c r="G1937" s="48" t="s">
        <v>265</v>
      </c>
      <c r="H1937" s="48">
        <v>0</v>
      </c>
      <c r="I1937" s="48">
        <v>0</v>
      </c>
      <c r="J1937" s="48" t="s">
        <v>265</v>
      </c>
      <c r="K1937" s="48" t="s">
        <v>265</v>
      </c>
    </row>
    <row r="1938" spans="1:11">
      <c r="A1938" s="131" t="s">
        <v>174</v>
      </c>
      <c r="B1938" s="114" t="s">
        <v>195</v>
      </c>
      <c r="C1938" s="54" t="s">
        <v>3</v>
      </c>
      <c r="D1938" s="48">
        <f>D1939+D1941+D1943+D1944</f>
        <v>100</v>
      </c>
      <c r="E1938" s="48" t="s">
        <v>265</v>
      </c>
      <c r="F1938" s="48" t="s">
        <v>265</v>
      </c>
      <c r="G1938" s="48" t="s">
        <v>265</v>
      </c>
      <c r="H1938" s="48">
        <f>H1939+H1941+H1943+H1944</f>
        <v>0</v>
      </c>
      <c r="I1938" s="48">
        <f t="shared" si="277"/>
        <v>0</v>
      </c>
      <c r="J1938" s="48" t="s">
        <v>265</v>
      </c>
      <c r="K1938" s="48" t="s">
        <v>265</v>
      </c>
    </row>
    <row r="1939" spans="1:11">
      <c r="A1939" s="131"/>
      <c r="B1939" s="114"/>
      <c r="C1939" s="75" t="s">
        <v>4</v>
      </c>
      <c r="D1939" s="48">
        <v>100</v>
      </c>
      <c r="E1939" s="48">
        <v>100</v>
      </c>
      <c r="F1939" s="48">
        <v>100</v>
      </c>
      <c r="G1939" s="48">
        <v>0</v>
      </c>
      <c r="H1939" s="48">
        <v>0</v>
      </c>
      <c r="I1939" s="48">
        <f t="shared" si="277"/>
        <v>0</v>
      </c>
      <c r="J1939" s="48">
        <f t="shared" si="279"/>
        <v>0</v>
      </c>
      <c r="K1939" s="48">
        <f t="shared" si="280"/>
        <v>0</v>
      </c>
    </row>
    <row r="1940" spans="1:11" ht="31.5">
      <c r="A1940" s="131"/>
      <c r="B1940" s="114"/>
      <c r="C1940" s="75" t="s">
        <v>201</v>
      </c>
      <c r="D1940" s="48">
        <v>0</v>
      </c>
      <c r="E1940" s="48">
        <v>0</v>
      </c>
      <c r="F1940" s="48">
        <v>0</v>
      </c>
      <c r="G1940" s="48">
        <v>0</v>
      </c>
      <c r="H1940" s="48">
        <v>0</v>
      </c>
      <c r="I1940" s="48">
        <v>0</v>
      </c>
      <c r="J1940" s="48">
        <v>0</v>
      </c>
      <c r="K1940" s="48">
        <v>0</v>
      </c>
    </row>
    <row r="1941" spans="1:11">
      <c r="A1941" s="131"/>
      <c r="B1941" s="114"/>
      <c r="C1941" s="75" t="s">
        <v>218</v>
      </c>
      <c r="D1941" s="48">
        <v>0</v>
      </c>
      <c r="E1941" s="48">
        <v>0</v>
      </c>
      <c r="F1941" s="48">
        <v>0</v>
      </c>
      <c r="G1941" s="48">
        <v>0</v>
      </c>
      <c r="H1941" s="48">
        <v>0</v>
      </c>
      <c r="I1941" s="48">
        <v>0</v>
      </c>
      <c r="J1941" s="48">
        <v>0</v>
      </c>
      <c r="K1941" s="48">
        <v>0</v>
      </c>
    </row>
    <row r="1942" spans="1:11" ht="31.5">
      <c r="A1942" s="131"/>
      <c r="B1942" s="114"/>
      <c r="C1942" s="75" t="s">
        <v>202</v>
      </c>
      <c r="D1942" s="48">
        <v>0</v>
      </c>
      <c r="E1942" s="48">
        <v>0</v>
      </c>
      <c r="F1942" s="48">
        <v>0</v>
      </c>
      <c r="G1942" s="48">
        <v>0</v>
      </c>
      <c r="H1942" s="48">
        <v>0</v>
      </c>
      <c r="I1942" s="48">
        <v>0</v>
      </c>
      <c r="J1942" s="48">
        <v>0</v>
      </c>
      <c r="K1942" s="48">
        <v>0</v>
      </c>
    </row>
    <row r="1943" spans="1:11">
      <c r="A1943" s="131"/>
      <c r="B1943" s="114"/>
      <c r="C1943" s="75" t="s">
        <v>219</v>
      </c>
      <c r="D1943" s="48">
        <v>0</v>
      </c>
      <c r="E1943" s="48" t="s">
        <v>265</v>
      </c>
      <c r="F1943" s="48" t="s">
        <v>265</v>
      </c>
      <c r="G1943" s="48" t="s">
        <v>265</v>
      </c>
      <c r="H1943" s="48">
        <v>0</v>
      </c>
      <c r="I1943" s="48">
        <v>0</v>
      </c>
      <c r="J1943" s="48" t="s">
        <v>265</v>
      </c>
      <c r="K1943" s="48" t="s">
        <v>265</v>
      </c>
    </row>
    <row r="1944" spans="1:11" ht="31.5">
      <c r="A1944" s="131"/>
      <c r="B1944" s="114"/>
      <c r="C1944" s="75" t="s">
        <v>220</v>
      </c>
      <c r="D1944" s="48">
        <v>0</v>
      </c>
      <c r="E1944" s="48" t="s">
        <v>265</v>
      </c>
      <c r="F1944" s="48" t="s">
        <v>265</v>
      </c>
      <c r="G1944" s="48" t="s">
        <v>265</v>
      </c>
      <c r="H1944" s="48">
        <v>0</v>
      </c>
      <c r="I1944" s="48">
        <v>0</v>
      </c>
      <c r="J1944" s="48" t="s">
        <v>265</v>
      </c>
      <c r="K1944" s="48" t="s">
        <v>265</v>
      </c>
    </row>
    <row r="1945" spans="1:11">
      <c r="A1945" s="131" t="s">
        <v>175</v>
      </c>
      <c r="B1945" s="114" t="s">
        <v>195</v>
      </c>
      <c r="C1945" s="54" t="s">
        <v>3</v>
      </c>
      <c r="D1945" s="48">
        <f>D1946+D1948+D1950+D1951</f>
        <v>400</v>
      </c>
      <c r="E1945" s="48" t="s">
        <v>265</v>
      </c>
      <c r="F1945" s="48" t="s">
        <v>265</v>
      </c>
      <c r="G1945" s="48" t="s">
        <v>265</v>
      </c>
      <c r="H1945" s="48">
        <f>H1946+H1948+H1950+H1951</f>
        <v>0</v>
      </c>
      <c r="I1945" s="48">
        <f t="shared" si="277"/>
        <v>0</v>
      </c>
      <c r="J1945" s="48" t="s">
        <v>265</v>
      </c>
      <c r="K1945" s="48" t="s">
        <v>265</v>
      </c>
    </row>
    <row r="1946" spans="1:11">
      <c r="A1946" s="131"/>
      <c r="B1946" s="114"/>
      <c r="C1946" s="75" t="s">
        <v>4</v>
      </c>
      <c r="D1946" s="48">
        <v>400</v>
      </c>
      <c r="E1946" s="48">
        <v>400</v>
      </c>
      <c r="F1946" s="48">
        <v>200</v>
      </c>
      <c r="G1946" s="48">
        <v>0</v>
      </c>
      <c r="H1946" s="48">
        <v>0</v>
      </c>
      <c r="I1946" s="48">
        <f t="shared" si="277"/>
        <v>0</v>
      </c>
      <c r="J1946" s="48">
        <f t="shared" si="279"/>
        <v>0</v>
      </c>
      <c r="K1946" s="48">
        <f t="shared" si="280"/>
        <v>0</v>
      </c>
    </row>
    <row r="1947" spans="1:11" ht="31.5">
      <c r="A1947" s="131"/>
      <c r="B1947" s="114"/>
      <c r="C1947" s="75" t="s">
        <v>201</v>
      </c>
      <c r="D1947" s="48">
        <v>0</v>
      </c>
      <c r="E1947" s="48">
        <v>0</v>
      </c>
      <c r="F1947" s="48">
        <v>0</v>
      </c>
      <c r="G1947" s="48">
        <v>0</v>
      </c>
      <c r="H1947" s="48">
        <v>0</v>
      </c>
      <c r="I1947" s="48">
        <v>0</v>
      </c>
      <c r="J1947" s="48">
        <v>0</v>
      </c>
      <c r="K1947" s="48">
        <v>0</v>
      </c>
    </row>
    <row r="1948" spans="1:11">
      <c r="A1948" s="131"/>
      <c r="B1948" s="114"/>
      <c r="C1948" s="75" t="s">
        <v>218</v>
      </c>
      <c r="D1948" s="48">
        <v>0</v>
      </c>
      <c r="E1948" s="48">
        <v>0</v>
      </c>
      <c r="F1948" s="48">
        <f>E1948*0.5</f>
        <v>0</v>
      </c>
      <c r="G1948" s="48">
        <v>0</v>
      </c>
      <c r="H1948" s="48">
        <v>0</v>
      </c>
      <c r="I1948" s="48">
        <v>0</v>
      </c>
      <c r="J1948" s="48">
        <v>0</v>
      </c>
      <c r="K1948" s="48">
        <v>0</v>
      </c>
    </row>
    <row r="1949" spans="1:11" ht="31.5">
      <c r="A1949" s="131"/>
      <c r="B1949" s="114"/>
      <c r="C1949" s="75" t="s">
        <v>202</v>
      </c>
      <c r="D1949" s="48">
        <v>0</v>
      </c>
      <c r="E1949" s="48">
        <v>0</v>
      </c>
      <c r="F1949" s="48">
        <v>0</v>
      </c>
      <c r="G1949" s="48">
        <v>0</v>
      </c>
      <c r="H1949" s="48">
        <v>0</v>
      </c>
      <c r="I1949" s="48">
        <v>0</v>
      </c>
      <c r="J1949" s="48">
        <v>0</v>
      </c>
      <c r="K1949" s="48">
        <v>0</v>
      </c>
    </row>
    <row r="1950" spans="1:11">
      <c r="A1950" s="131"/>
      <c r="B1950" s="114"/>
      <c r="C1950" s="75" t="s">
        <v>219</v>
      </c>
      <c r="D1950" s="48">
        <v>0</v>
      </c>
      <c r="E1950" s="48" t="s">
        <v>265</v>
      </c>
      <c r="F1950" s="48" t="s">
        <v>265</v>
      </c>
      <c r="G1950" s="48" t="s">
        <v>265</v>
      </c>
      <c r="H1950" s="48">
        <v>0</v>
      </c>
      <c r="I1950" s="48">
        <v>0</v>
      </c>
      <c r="J1950" s="48" t="s">
        <v>265</v>
      </c>
      <c r="K1950" s="48" t="s">
        <v>265</v>
      </c>
    </row>
    <row r="1951" spans="1:11" ht="31.5">
      <c r="A1951" s="131"/>
      <c r="B1951" s="114"/>
      <c r="C1951" s="75" t="s">
        <v>220</v>
      </c>
      <c r="D1951" s="48">
        <v>0</v>
      </c>
      <c r="E1951" s="48" t="s">
        <v>265</v>
      </c>
      <c r="F1951" s="48" t="s">
        <v>265</v>
      </c>
      <c r="G1951" s="48" t="s">
        <v>265</v>
      </c>
      <c r="H1951" s="48">
        <v>0</v>
      </c>
      <c r="I1951" s="48">
        <v>0</v>
      </c>
      <c r="J1951" s="48" t="s">
        <v>265</v>
      </c>
      <c r="K1951" s="48" t="s">
        <v>265</v>
      </c>
    </row>
    <row r="1952" spans="1:11">
      <c r="A1952" s="131" t="s">
        <v>176</v>
      </c>
      <c r="B1952" s="114" t="s">
        <v>195</v>
      </c>
      <c r="C1952" s="54" t="s">
        <v>3</v>
      </c>
      <c r="D1952" s="48">
        <f>D1953+D1955+D1957+D1958</f>
        <v>150</v>
      </c>
      <c r="E1952" s="48" t="s">
        <v>265</v>
      </c>
      <c r="F1952" s="48" t="s">
        <v>265</v>
      </c>
      <c r="G1952" s="48" t="s">
        <v>265</v>
      </c>
      <c r="H1952" s="48">
        <f>H1953+H1955+H1957+H1958</f>
        <v>0</v>
      </c>
      <c r="I1952" s="48">
        <f t="shared" si="277"/>
        <v>0</v>
      </c>
      <c r="J1952" s="48" t="s">
        <v>265</v>
      </c>
      <c r="K1952" s="48" t="s">
        <v>265</v>
      </c>
    </row>
    <row r="1953" spans="1:11">
      <c r="A1953" s="131"/>
      <c r="B1953" s="114"/>
      <c r="C1953" s="75" t="s">
        <v>4</v>
      </c>
      <c r="D1953" s="48">
        <v>150</v>
      </c>
      <c r="E1953" s="48">
        <v>150</v>
      </c>
      <c r="F1953" s="48">
        <v>150</v>
      </c>
      <c r="G1953" s="48">
        <v>0</v>
      </c>
      <c r="H1953" s="48">
        <v>0</v>
      </c>
      <c r="I1953" s="48">
        <f t="shared" si="277"/>
        <v>0</v>
      </c>
      <c r="J1953" s="48">
        <f t="shared" si="279"/>
        <v>0</v>
      </c>
      <c r="K1953" s="48">
        <f t="shared" si="280"/>
        <v>0</v>
      </c>
    </row>
    <row r="1954" spans="1:11" ht="31.5">
      <c r="A1954" s="131"/>
      <c r="B1954" s="114"/>
      <c r="C1954" s="75" t="s">
        <v>201</v>
      </c>
      <c r="D1954" s="48">
        <v>0</v>
      </c>
      <c r="E1954" s="48">
        <v>0</v>
      </c>
      <c r="F1954" s="48">
        <v>0</v>
      </c>
      <c r="G1954" s="48">
        <v>0</v>
      </c>
      <c r="H1954" s="48">
        <v>0</v>
      </c>
      <c r="I1954" s="48">
        <v>0</v>
      </c>
      <c r="J1954" s="48">
        <v>0</v>
      </c>
      <c r="K1954" s="48">
        <v>0</v>
      </c>
    </row>
    <row r="1955" spans="1:11">
      <c r="A1955" s="131"/>
      <c r="B1955" s="114"/>
      <c r="C1955" s="75" t="s">
        <v>9</v>
      </c>
      <c r="D1955" s="48">
        <v>0</v>
      </c>
      <c r="E1955" s="48">
        <v>0</v>
      </c>
      <c r="F1955" s="48">
        <f>E1955*0.5</f>
        <v>0</v>
      </c>
      <c r="G1955" s="48">
        <v>0</v>
      </c>
      <c r="H1955" s="48">
        <v>0</v>
      </c>
      <c r="I1955" s="48">
        <v>0</v>
      </c>
      <c r="J1955" s="48">
        <v>0</v>
      </c>
      <c r="K1955" s="48">
        <v>0</v>
      </c>
    </row>
    <row r="1956" spans="1:11" ht="31.5">
      <c r="A1956" s="131"/>
      <c r="B1956" s="114"/>
      <c r="C1956" s="75" t="s">
        <v>202</v>
      </c>
      <c r="D1956" s="48">
        <v>0</v>
      </c>
      <c r="E1956" s="48">
        <v>0</v>
      </c>
      <c r="F1956" s="48">
        <v>0</v>
      </c>
      <c r="G1956" s="48">
        <v>0</v>
      </c>
      <c r="H1956" s="48">
        <v>0</v>
      </c>
      <c r="I1956" s="48">
        <v>0</v>
      </c>
      <c r="J1956" s="48">
        <v>0</v>
      </c>
      <c r="K1956" s="48">
        <v>0</v>
      </c>
    </row>
    <row r="1957" spans="1:11">
      <c r="A1957" s="131"/>
      <c r="B1957" s="114"/>
      <c r="C1957" s="75" t="s">
        <v>219</v>
      </c>
      <c r="D1957" s="48">
        <v>0</v>
      </c>
      <c r="E1957" s="48" t="s">
        <v>265</v>
      </c>
      <c r="F1957" s="48" t="s">
        <v>265</v>
      </c>
      <c r="G1957" s="48" t="s">
        <v>265</v>
      </c>
      <c r="H1957" s="48">
        <v>0</v>
      </c>
      <c r="I1957" s="48">
        <v>0</v>
      </c>
      <c r="J1957" s="48" t="s">
        <v>265</v>
      </c>
      <c r="K1957" s="48" t="s">
        <v>265</v>
      </c>
    </row>
    <row r="1958" spans="1:11" ht="31.5">
      <c r="A1958" s="131"/>
      <c r="B1958" s="114"/>
      <c r="C1958" s="75" t="s">
        <v>220</v>
      </c>
      <c r="D1958" s="48">
        <v>0</v>
      </c>
      <c r="E1958" s="48" t="s">
        <v>265</v>
      </c>
      <c r="F1958" s="48" t="s">
        <v>265</v>
      </c>
      <c r="G1958" s="48" t="s">
        <v>265</v>
      </c>
      <c r="H1958" s="48">
        <v>0</v>
      </c>
      <c r="I1958" s="48">
        <v>0</v>
      </c>
      <c r="J1958" s="48" t="s">
        <v>265</v>
      </c>
      <c r="K1958" s="48" t="s">
        <v>265</v>
      </c>
    </row>
    <row r="1959" spans="1:11">
      <c r="A1959" s="131" t="s">
        <v>177</v>
      </c>
      <c r="B1959" s="114" t="s">
        <v>195</v>
      </c>
      <c r="C1959" s="54" t="s">
        <v>3</v>
      </c>
      <c r="D1959" s="48">
        <f>D1960+D1962+D1964+D1965</f>
        <v>200</v>
      </c>
      <c r="E1959" s="48" t="s">
        <v>265</v>
      </c>
      <c r="F1959" s="48" t="s">
        <v>265</v>
      </c>
      <c r="G1959" s="48" t="s">
        <v>265</v>
      </c>
      <c r="H1959" s="48">
        <f>H1960+H1962+H1964+H1965</f>
        <v>0</v>
      </c>
      <c r="I1959" s="48">
        <f t="shared" ref="I1959:I2016" si="282">H1959/D1959*100</f>
        <v>0</v>
      </c>
      <c r="J1959" s="48" t="s">
        <v>265</v>
      </c>
      <c r="K1959" s="48" t="s">
        <v>265</v>
      </c>
    </row>
    <row r="1960" spans="1:11">
      <c r="A1960" s="131"/>
      <c r="B1960" s="114"/>
      <c r="C1960" s="75" t="s">
        <v>4</v>
      </c>
      <c r="D1960" s="48">
        <v>200</v>
      </c>
      <c r="E1960" s="48">
        <v>200</v>
      </c>
      <c r="F1960" s="48">
        <v>200</v>
      </c>
      <c r="G1960" s="48">
        <v>0</v>
      </c>
      <c r="H1960" s="48">
        <v>0</v>
      </c>
      <c r="I1960" s="48">
        <f t="shared" si="282"/>
        <v>0</v>
      </c>
      <c r="J1960" s="48">
        <f t="shared" ref="J1960:J2016" si="283">G1960/E1960*100</f>
        <v>0</v>
      </c>
      <c r="K1960" s="48">
        <f t="shared" ref="K1960:K2016" si="284">G1960/F1960*100</f>
        <v>0</v>
      </c>
    </row>
    <row r="1961" spans="1:11" ht="31.5">
      <c r="A1961" s="131"/>
      <c r="B1961" s="114"/>
      <c r="C1961" s="75" t="s">
        <v>201</v>
      </c>
      <c r="D1961" s="48">
        <v>0</v>
      </c>
      <c r="E1961" s="48">
        <v>0</v>
      </c>
      <c r="F1961" s="48">
        <v>0</v>
      </c>
      <c r="G1961" s="48">
        <v>0</v>
      </c>
      <c r="H1961" s="48">
        <v>0</v>
      </c>
      <c r="I1961" s="48">
        <v>0</v>
      </c>
      <c r="J1961" s="48">
        <v>0</v>
      </c>
      <c r="K1961" s="48">
        <v>0</v>
      </c>
    </row>
    <row r="1962" spans="1:11">
      <c r="A1962" s="131"/>
      <c r="B1962" s="114"/>
      <c r="C1962" s="75" t="s">
        <v>9</v>
      </c>
      <c r="D1962" s="48">
        <v>0</v>
      </c>
      <c r="E1962" s="48">
        <v>0</v>
      </c>
      <c r="F1962" s="48">
        <f>E1962*0.5</f>
        <v>0</v>
      </c>
      <c r="G1962" s="48">
        <v>0</v>
      </c>
      <c r="H1962" s="48">
        <v>0</v>
      </c>
      <c r="I1962" s="48">
        <v>0</v>
      </c>
      <c r="J1962" s="48">
        <v>0</v>
      </c>
      <c r="K1962" s="48">
        <v>0</v>
      </c>
    </row>
    <row r="1963" spans="1:11" ht="31.5">
      <c r="A1963" s="131"/>
      <c r="B1963" s="114"/>
      <c r="C1963" s="75" t="s">
        <v>202</v>
      </c>
      <c r="D1963" s="48">
        <v>0</v>
      </c>
      <c r="E1963" s="48">
        <v>0</v>
      </c>
      <c r="F1963" s="48">
        <v>0</v>
      </c>
      <c r="G1963" s="48">
        <v>0</v>
      </c>
      <c r="H1963" s="48">
        <v>0</v>
      </c>
      <c r="I1963" s="48">
        <v>0</v>
      </c>
      <c r="J1963" s="48">
        <v>0</v>
      </c>
      <c r="K1963" s="48">
        <v>0</v>
      </c>
    </row>
    <row r="1964" spans="1:11">
      <c r="A1964" s="131"/>
      <c r="B1964" s="114"/>
      <c r="C1964" s="75" t="s">
        <v>219</v>
      </c>
      <c r="D1964" s="48">
        <v>0</v>
      </c>
      <c r="E1964" s="48" t="s">
        <v>265</v>
      </c>
      <c r="F1964" s="48" t="s">
        <v>265</v>
      </c>
      <c r="G1964" s="48" t="s">
        <v>265</v>
      </c>
      <c r="H1964" s="48">
        <v>0</v>
      </c>
      <c r="I1964" s="48">
        <v>0</v>
      </c>
      <c r="J1964" s="48" t="s">
        <v>265</v>
      </c>
      <c r="K1964" s="48" t="s">
        <v>265</v>
      </c>
    </row>
    <row r="1965" spans="1:11" ht="31.5">
      <c r="A1965" s="131"/>
      <c r="B1965" s="114"/>
      <c r="C1965" s="75" t="s">
        <v>220</v>
      </c>
      <c r="D1965" s="48">
        <v>0</v>
      </c>
      <c r="E1965" s="48" t="s">
        <v>265</v>
      </c>
      <c r="F1965" s="48" t="s">
        <v>265</v>
      </c>
      <c r="G1965" s="48" t="s">
        <v>265</v>
      </c>
      <c r="H1965" s="48">
        <v>0</v>
      </c>
      <c r="I1965" s="48">
        <v>0</v>
      </c>
      <c r="J1965" s="48" t="s">
        <v>265</v>
      </c>
      <c r="K1965" s="48" t="s">
        <v>265</v>
      </c>
    </row>
    <row r="1966" spans="1:11">
      <c r="A1966" s="131" t="s">
        <v>178</v>
      </c>
      <c r="B1966" s="114" t="s">
        <v>195</v>
      </c>
      <c r="C1966" s="54" t="s">
        <v>3</v>
      </c>
      <c r="D1966" s="48">
        <f>D1967+D1969+D1971+D1972</f>
        <v>150</v>
      </c>
      <c r="E1966" s="48" t="s">
        <v>265</v>
      </c>
      <c r="F1966" s="48" t="s">
        <v>265</v>
      </c>
      <c r="G1966" s="48" t="s">
        <v>265</v>
      </c>
      <c r="H1966" s="48">
        <f>H1967+H1969+H1971+H1972</f>
        <v>0</v>
      </c>
      <c r="I1966" s="48">
        <f t="shared" si="282"/>
        <v>0</v>
      </c>
      <c r="J1966" s="48" t="s">
        <v>265</v>
      </c>
      <c r="K1966" s="48" t="s">
        <v>265</v>
      </c>
    </row>
    <row r="1967" spans="1:11">
      <c r="A1967" s="131"/>
      <c r="B1967" s="114"/>
      <c r="C1967" s="75" t="s">
        <v>4</v>
      </c>
      <c r="D1967" s="48">
        <v>150</v>
      </c>
      <c r="E1967" s="48">
        <v>150</v>
      </c>
      <c r="F1967" s="48">
        <v>150</v>
      </c>
      <c r="G1967" s="48">
        <v>0</v>
      </c>
      <c r="H1967" s="48">
        <v>0</v>
      </c>
      <c r="I1967" s="48">
        <f t="shared" si="282"/>
        <v>0</v>
      </c>
      <c r="J1967" s="48">
        <f t="shared" si="283"/>
        <v>0</v>
      </c>
      <c r="K1967" s="48">
        <f t="shared" si="284"/>
        <v>0</v>
      </c>
    </row>
    <row r="1968" spans="1:11" ht="31.5">
      <c r="A1968" s="131"/>
      <c r="B1968" s="114"/>
      <c r="C1968" s="75" t="s">
        <v>201</v>
      </c>
      <c r="D1968" s="48">
        <v>0</v>
      </c>
      <c r="E1968" s="48">
        <v>0</v>
      </c>
      <c r="F1968" s="48">
        <v>0</v>
      </c>
      <c r="G1968" s="48">
        <v>0</v>
      </c>
      <c r="H1968" s="48">
        <v>0</v>
      </c>
      <c r="I1968" s="48">
        <v>0</v>
      </c>
      <c r="J1968" s="48">
        <v>0</v>
      </c>
      <c r="K1968" s="48">
        <v>0</v>
      </c>
    </row>
    <row r="1969" spans="1:11">
      <c r="A1969" s="131"/>
      <c r="B1969" s="114"/>
      <c r="C1969" s="75" t="s">
        <v>9</v>
      </c>
      <c r="D1969" s="48">
        <v>0</v>
      </c>
      <c r="E1969" s="48">
        <v>0</v>
      </c>
      <c r="F1969" s="48">
        <f>E1969*0.5</f>
        <v>0</v>
      </c>
      <c r="G1969" s="48">
        <v>0</v>
      </c>
      <c r="H1969" s="48">
        <v>0</v>
      </c>
      <c r="I1969" s="48">
        <v>0</v>
      </c>
      <c r="J1969" s="48">
        <v>0</v>
      </c>
      <c r="K1969" s="48">
        <v>0</v>
      </c>
    </row>
    <row r="1970" spans="1:11" ht="31.5">
      <c r="A1970" s="131"/>
      <c r="B1970" s="114"/>
      <c r="C1970" s="75" t="s">
        <v>202</v>
      </c>
      <c r="D1970" s="48">
        <v>0</v>
      </c>
      <c r="E1970" s="48">
        <v>0</v>
      </c>
      <c r="F1970" s="48">
        <v>0</v>
      </c>
      <c r="G1970" s="48">
        <v>0</v>
      </c>
      <c r="H1970" s="48">
        <v>0</v>
      </c>
      <c r="I1970" s="48">
        <v>0</v>
      </c>
      <c r="J1970" s="48">
        <v>0</v>
      </c>
      <c r="K1970" s="48">
        <v>0</v>
      </c>
    </row>
    <row r="1971" spans="1:11">
      <c r="A1971" s="131"/>
      <c r="B1971" s="114"/>
      <c r="C1971" s="75" t="s">
        <v>219</v>
      </c>
      <c r="D1971" s="48">
        <v>0</v>
      </c>
      <c r="E1971" s="48" t="s">
        <v>265</v>
      </c>
      <c r="F1971" s="48" t="s">
        <v>265</v>
      </c>
      <c r="G1971" s="48" t="s">
        <v>265</v>
      </c>
      <c r="H1971" s="48">
        <v>0</v>
      </c>
      <c r="I1971" s="48">
        <v>0</v>
      </c>
      <c r="J1971" s="48" t="s">
        <v>265</v>
      </c>
      <c r="K1971" s="48" t="s">
        <v>265</v>
      </c>
    </row>
    <row r="1972" spans="1:11" ht="31.5">
      <c r="A1972" s="131"/>
      <c r="B1972" s="114"/>
      <c r="C1972" s="75" t="s">
        <v>220</v>
      </c>
      <c r="D1972" s="48">
        <v>0</v>
      </c>
      <c r="E1972" s="48" t="s">
        <v>265</v>
      </c>
      <c r="F1972" s="48" t="s">
        <v>265</v>
      </c>
      <c r="G1972" s="48" t="s">
        <v>265</v>
      </c>
      <c r="H1972" s="48">
        <v>0</v>
      </c>
      <c r="I1972" s="48">
        <v>0</v>
      </c>
      <c r="J1972" s="48" t="s">
        <v>265</v>
      </c>
      <c r="K1972" s="48" t="s">
        <v>265</v>
      </c>
    </row>
    <row r="1973" spans="1:11">
      <c r="A1973" s="131" t="s">
        <v>179</v>
      </c>
      <c r="B1973" s="114" t="s">
        <v>195</v>
      </c>
      <c r="C1973" s="54" t="s">
        <v>3</v>
      </c>
      <c r="D1973" s="48">
        <f>D1974+D1976+D1978+D1979</f>
        <v>50</v>
      </c>
      <c r="E1973" s="48" t="s">
        <v>265</v>
      </c>
      <c r="F1973" s="48" t="s">
        <v>265</v>
      </c>
      <c r="G1973" s="48" t="s">
        <v>265</v>
      </c>
      <c r="H1973" s="48">
        <f>H1974+H1976+H1978+H1979</f>
        <v>0</v>
      </c>
      <c r="I1973" s="48">
        <f t="shared" si="282"/>
        <v>0</v>
      </c>
      <c r="J1973" s="48" t="s">
        <v>265</v>
      </c>
      <c r="K1973" s="48" t="s">
        <v>265</v>
      </c>
    </row>
    <row r="1974" spans="1:11">
      <c r="A1974" s="131"/>
      <c r="B1974" s="114"/>
      <c r="C1974" s="75" t="s">
        <v>4</v>
      </c>
      <c r="D1974" s="48">
        <v>50</v>
      </c>
      <c r="E1974" s="48">
        <v>50</v>
      </c>
      <c r="F1974" s="48">
        <v>50</v>
      </c>
      <c r="G1974" s="48">
        <v>0</v>
      </c>
      <c r="H1974" s="48">
        <v>0</v>
      </c>
      <c r="I1974" s="48">
        <f t="shared" si="282"/>
        <v>0</v>
      </c>
      <c r="J1974" s="48">
        <f t="shared" si="283"/>
        <v>0</v>
      </c>
      <c r="K1974" s="48">
        <f t="shared" si="284"/>
        <v>0</v>
      </c>
    </row>
    <row r="1975" spans="1:11" ht="31.5">
      <c r="A1975" s="131"/>
      <c r="B1975" s="114"/>
      <c r="C1975" s="75" t="s">
        <v>201</v>
      </c>
      <c r="D1975" s="48">
        <v>0</v>
      </c>
      <c r="E1975" s="48">
        <v>0</v>
      </c>
      <c r="F1975" s="48">
        <v>0</v>
      </c>
      <c r="G1975" s="48">
        <v>0</v>
      </c>
      <c r="H1975" s="48">
        <v>0</v>
      </c>
      <c r="I1975" s="48">
        <v>0</v>
      </c>
      <c r="J1975" s="48">
        <v>0</v>
      </c>
      <c r="K1975" s="48">
        <v>0</v>
      </c>
    </row>
    <row r="1976" spans="1:11">
      <c r="A1976" s="131"/>
      <c r="B1976" s="114"/>
      <c r="C1976" s="75" t="s">
        <v>9</v>
      </c>
      <c r="D1976" s="48">
        <v>0</v>
      </c>
      <c r="E1976" s="48">
        <v>0</v>
      </c>
      <c r="F1976" s="48">
        <f>E1976*0.5</f>
        <v>0</v>
      </c>
      <c r="G1976" s="48">
        <v>0</v>
      </c>
      <c r="H1976" s="48">
        <v>0</v>
      </c>
      <c r="I1976" s="48">
        <v>0</v>
      </c>
      <c r="J1976" s="48">
        <v>0</v>
      </c>
      <c r="K1976" s="48">
        <v>0</v>
      </c>
    </row>
    <row r="1977" spans="1:11" ht="31.5">
      <c r="A1977" s="131"/>
      <c r="B1977" s="114"/>
      <c r="C1977" s="75" t="s">
        <v>202</v>
      </c>
      <c r="D1977" s="48">
        <v>0</v>
      </c>
      <c r="E1977" s="48">
        <v>0</v>
      </c>
      <c r="F1977" s="48">
        <v>0</v>
      </c>
      <c r="G1977" s="48">
        <v>0</v>
      </c>
      <c r="H1977" s="48">
        <v>0</v>
      </c>
      <c r="I1977" s="48">
        <v>0</v>
      </c>
      <c r="J1977" s="48">
        <v>0</v>
      </c>
      <c r="K1977" s="48">
        <v>0</v>
      </c>
    </row>
    <row r="1978" spans="1:11">
      <c r="A1978" s="131"/>
      <c r="B1978" s="114"/>
      <c r="C1978" s="75" t="s">
        <v>219</v>
      </c>
      <c r="D1978" s="48">
        <v>0</v>
      </c>
      <c r="E1978" s="48" t="s">
        <v>265</v>
      </c>
      <c r="F1978" s="48" t="s">
        <v>265</v>
      </c>
      <c r="G1978" s="48" t="s">
        <v>265</v>
      </c>
      <c r="H1978" s="48">
        <v>0</v>
      </c>
      <c r="I1978" s="48">
        <v>0</v>
      </c>
      <c r="J1978" s="48" t="s">
        <v>265</v>
      </c>
      <c r="K1978" s="48" t="s">
        <v>265</v>
      </c>
    </row>
    <row r="1979" spans="1:11" ht="31.5">
      <c r="A1979" s="131"/>
      <c r="B1979" s="114"/>
      <c r="C1979" s="75" t="s">
        <v>220</v>
      </c>
      <c r="D1979" s="48">
        <v>0</v>
      </c>
      <c r="E1979" s="48" t="s">
        <v>265</v>
      </c>
      <c r="F1979" s="48" t="s">
        <v>265</v>
      </c>
      <c r="G1979" s="48" t="s">
        <v>265</v>
      </c>
      <c r="H1979" s="48">
        <v>0</v>
      </c>
      <c r="I1979" s="48">
        <v>0</v>
      </c>
      <c r="J1979" s="48" t="s">
        <v>265</v>
      </c>
      <c r="K1979" s="48" t="s">
        <v>265</v>
      </c>
    </row>
    <row r="1980" spans="1:11">
      <c r="A1980" s="131" t="s">
        <v>180</v>
      </c>
      <c r="B1980" s="114" t="s">
        <v>195</v>
      </c>
      <c r="C1980" s="54" t="s">
        <v>3</v>
      </c>
      <c r="D1980" s="48">
        <f>D1981+D1983+D1985+D1986</f>
        <v>150</v>
      </c>
      <c r="E1980" s="48" t="s">
        <v>265</v>
      </c>
      <c r="F1980" s="48" t="s">
        <v>265</v>
      </c>
      <c r="G1980" s="48" t="s">
        <v>265</v>
      </c>
      <c r="H1980" s="48">
        <f>H1981+H1983+H1985+H1986</f>
        <v>0</v>
      </c>
      <c r="I1980" s="48">
        <f t="shared" si="282"/>
        <v>0</v>
      </c>
      <c r="J1980" s="48" t="s">
        <v>265</v>
      </c>
      <c r="K1980" s="48" t="s">
        <v>265</v>
      </c>
    </row>
    <row r="1981" spans="1:11">
      <c r="A1981" s="131"/>
      <c r="B1981" s="114"/>
      <c r="C1981" s="75" t="s">
        <v>4</v>
      </c>
      <c r="D1981" s="48">
        <v>150</v>
      </c>
      <c r="E1981" s="48">
        <v>150</v>
      </c>
      <c r="F1981" s="48">
        <v>150</v>
      </c>
      <c r="G1981" s="48">
        <v>0</v>
      </c>
      <c r="H1981" s="48">
        <v>0</v>
      </c>
      <c r="I1981" s="48">
        <f t="shared" si="282"/>
        <v>0</v>
      </c>
      <c r="J1981" s="48">
        <f t="shared" si="283"/>
        <v>0</v>
      </c>
      <c r="K1981" s="48">
        <f t="shared" si="284"/>
        <v>0</v>
      </c>
    </row>
    <row r="1982" spans="1:11" ht="31.5">
      <c r="A1982" s="131"/>
      <c r="B1982" s="114"/>
      <c r="C1982" s="75" t="s">
        <v>201</v>
      </c>
      <c r="D1982" s="48">
        <v>0</v>
      </c>
      <c r="E1982" s="48">
        <v>0</v>
      </c>
      <c r="F1982" s="48">
        <v>0</v>
      </c>
      <c r="G1982" s="48">
        <v>0</v>
      </c>
      <c r="H1982" s="48">
        <v>0</v>
      </c>
      <c r="I1982" s="48">
        <v>0</v>
      </c>
      <c r="J1982" s="48">
        <v>0</v>
      </c>
      <c r="K1982" s="48">
        <v>0</v>
      </c>
    </row>
    <row r="1983" spans="1:11">
      <c r="A1983" s="131"/>
      <c r="B1983" s="114"/>
      <c r="C1983" s="75" t="s">
        <v>9</v>
      </c>
      <c r="D1983" s="48">
        <v>0</v>
      </c>
      <c r="E1983" s="48">
        <v>0</v>
      </c>
      <c r="F1983" s="48">
        <f>E1983*0.5</f>
        <v>0</v>
      </c>
      <c r="G1983" s="48">
        <v>0</v>
      </c>
      <c r="H1983" s="48">
        <v>0</v>
      </c>
      <c r="I1983" s="48">
        <v>0</v>
      </c>
      <c r="J1983" s="48">
        <v>0</v>
      </c>
      <c r="K1983" s="48">
        <v>0</v>
      </c>
    </row>
    <row r="1984" spans="1:11" ht="31.5">
      <c r="A1984" s="131"/>
      <c r="B1984" s="114"/>
      <c r="C1984" s="75" t="s">
        <v>202</v>
      </c>
      <c r="D1984" s="48">
        <v>0</v>
      </c>
      <c r="E1984" s="48">
        <v>0</v>
      </c>
      <c r="F1984" s="48">
        <v>0</v>
      </c>
      <c r="G1984" s="48">
        <v>0</v>
      </c>
      <c r="H1984" s="48">
        <v>0</v>
      </c>
      <c r="I1984" s="48">
        <v>0</v>
      </c>
      <c r="J1984" s="48">
        <v>0</v>
      </c>
      <c r="K1984" s="48">
        <v>0</v>
      </c>
    </row>
    <row r="1985" spans="1:11">
      <c r="A1985" s="131"/>
      <c r="B1985" s="114"/>
      <c r="C1985" s="75" t="s">
        <v>219</v>
      </c>
      <c r="D1985" s="48">
        <v>0</v>
      </c>
      <c r="E1985" s="48" t="s">
        <v>265</v>
      </c>
      <c r="F1985" s="48" t="s">
        <v>265</v>
      </c>
      <c r="G1985" s="48" t="s">
        <v>265</v>
      </c>
      <c r="H1985" s="48">
        <v>0</v>
      </c>
      <c r="I1985" s="48">
        <v>0</v>
      </c>
      <c r="J1985" s="48" t="s">
        <v>265</v>
      </c>
      <c r="K1985" s="48" t="s">
        <v>265</v>
      </c>
    </row>
    <row r="1986" spans="1:11" ht="31.5">
      <c r="A1986" s="131"/>
      <c r="B1986" s="114"/>
      <c r="C1986" s="75" t="s">
        <v>220</v>
      </c>
      <c r="D1986" s="48">
        <v>0</v>
      </c>
      <c r="E1986" s="48" t="s">
        <v>265</v>
      </c>
      <c r="F1986" s="48" t="s">
        <v>265</v>
      </c>
      <c r="G1986" s="48" t="s">
        <v>265</v>
      </c>
      <c r="H1986" s="48">
        <v>0</v>
      </c>
      <c r="I1986" s="48">
        <v>0</v>
      </c>
      <c r="J1986" s="48" t="s">
        <v>265</v>
      </c>
      <c r="K1986" s="48" t="s">
        <v>265</v>
      </c>
    </row>
    <row r="1987" spans="1:11">
      <c r="A1987" s="131" t="s">
        <v>181</v>
      </c>
      <c r="B1987" s="114" t="s">
        <v>195</v>
      </c>
      <c r="C1987" s="54" t="s">
        <v>3</v>
      </c>
      <c r="D1987" s="48">
        <f>D1988+D1990+D1992+D1993</f>
        <v>150</v>
      </c>
      <c r="E1987" s="48" t="s">
        <v>265</v>
      </c>
      <c r="F1987" s="48" t="s">
        <v>265</v>
      </c>
      <c r="G1987" s="48" t="s">
        <v>265</v>
      </c>
      <c r="H1987" s="48">
        <f>H1988+H1990+H1992+H1993</f>
        <v>0</v>
      </c>
      <c r="I1987" s="48">
        <f t="shared" si="282"/>
        <v>0</v>
      </c>
      <c r="J1987" s="48" t="s">
        <v>265</v>
      </c>
      <c r="K1987" s="48" t="s">
        <v>265</v>
      </c>
    </row>
    <row r="1988" spans="1:11">
      <c r="A1988" s="131"/>
      <c r="B1988" s="114"/>
      <c r="C1988" s="75" t="s">
        <v>4</v>
      </c>
      <c r="D1988" s="48">
        <v>150</v>
      </c>
      <c r="E1988" s="48">
        <v>150</v>
      </c>
      <c r="F1988" s="48">
        <v>150</v>
      </c>
      <c r="G1988" s="48">
        <v>0</v>
      </c>
      <c r="H1988" s="48">
        <v>0</v>
      </c>
      <c r="I1988" s="48">
        <f t="shared" si="282"/>
        <v>0</v>
      </c>
      <c r="J1988" s="48">
        <f t="shared" si="283"/>
        <v>0</v>
      </c>
      <c r="K1988" s="48">
        <f t="shared" si="284"/>
        <v>0</v>
      </c>
    </row>
    <row r="1989" spans="1:11" ht="31.5">
      <c r="A1989" s="131"/>
      <c r="B1989" s="114"/>
      <c r="C1989" s="75" t="s">
        <v>201</v>
      </c>
      <c r="D1989" s="48">
        <v>0</v>
      </c>
      <c r="E1989" s="48">
        <v>0</v>
      </c>
      <c r="F1989" s="48">
        <v>0</v>
      </c>
      <c r="G1989" s="48">
        <v>0</v>
      </c>
      <c r="H1989" s="48">
        <v>0</v>
      </c>
      <c r="I1989" s="48">
        <v>0</v>
      </c>
      <c r="J1989" s="48">
        <v>0</v>
      </c>
      <c r="K1989" s="48">
        <v>0</v>
      </c>
    </row>
    <row r="1990" spans="1:11">
      <c r="A1990" s="131"/>
      <c r="B1990" s="114"/>
      <c r="C1990" s="75" t="s">
        <v>218</v>
      </c>
      <c r="D1990" s="48">
        <v>0</v>
      </c>
      <c r="E1990" s="48">
        <v>0</v>
      </c>
      <c r="F1990" s="48">
        <f>E1990*0.5</f>
        <v>0</v>
      </c>
      <c r="G1990" s="48">
        <v>0</v>
      </c>
      <c r="H1990" s="48">
        <v>0</v>
      </c>
      <c r="I1990" s="48">
        <v>0</v>
      </c>
      <c r="J1990" s="48">
        <v>0</v>
      </c>
      <c r="K1990" s="48">
        <v>0</v>
      </c>
    </row>
    <row r="1991" spans="1:11" ht="31.5">
      <c r="A1991" s="131"/>
      <c r="B1991" s="114"/>
      <c r="C1991" s="75" t="s">
        <v>202</v>
      </c>
      <c r="D1991" s="48">
        <v>0</v>
      </c>
      <c r="E1991" s="48">
        <v>0</v>
      </c>
      <c r="F1991" s="48">
        <v>0</v>
      </c>
      <c r="G1991" s="48">
        <v>0</v>
      </c>
      <c r="H1991" s="48">
        <v>0</v>
      </c>
      <c r="I1991" s="48">
        <v>0</v>
      </c>
      <c r="J1991" s="48">
        <v>0</v>
      </c>
      <c r="K1991" s="48">
        <v>0</v>
      </c>
    </row>
    <row r="1992" spans="1:11">
      <c r="A1992" s="131"/>
      <c r="B1992" s="114"/>
      <c r="C1992" s="75" t="s">
        <v>219</v>
      </c>
      <c r="D1992" s="48">
        <v>0</v>
      </c>
      <c r="E1992" s="48" t="s">
        <v>265</v>
      </c>
      <c r="F1992" s="48" t="s">
        <v>265</v>
      </c>
      <c r="G1992" s="48" t="s">
        <v>265</v>
      </c>
      <c r="H1992" s="48">
        <v>0</v>
      </c>
      <c r="I1992" s="48">
        <v>0</v>
      </c>
      <c r="J1992" s="48" t="s">
        <v>265</v>
      </c>
      <c r="K1992" s="48" t="s">
        <v>265</v>
      </c>
    </row>
    <row r="1993" spans="1:11" ht="31.5">
      <c r="A1993" s="131"/>
      <c r="B1993" s="114"/>
      <c r="C1993" s="75" t="s">
        <v>220</v>
      </c>
      <c r="D1993" s="48">
        <v>0</v>
      </c>
      <c r="E1993" s="48" t="s">
        <v>265</v>
      </c>
      <c r="F1993" s="48" t="s">
        <v>265</v>
      </c>
      <c r="G1993" s="48" t="s">
        <v>265</v>
      </c>
      <c r="H1993" s="48">
        <v>0</v>
      </c>
      <c r="I1993" s="48">
        <v>0</v>
      </c>
      <c r="J1993" s="48" t="s">
        <v>265</v>
      </c>
      <c r="K1993" s="48" t="s">
        <v>265</v>
      </c>
    </row>
    <row r="1994" spans="1:11">
      <c r="A1994" s="131" t="s">
        <v>182</v>
      </c>
      <c r="B1994" s="114" t="s">
        <v>195</v>
      </c>
      <c r="C1994" s="54" t="s">
        <v>3</v>
      </c>
      <c r="D1994" s="48">
        <f>D1995+D1997+D1999+D2000</f>
        <v>100</v>
      </c>
      <c r="E1994" s="48" t="s">
        <v>265</v>
      </c>
      <c r="F1994" s="48" t="s">
        <v>265</v>
      </c>
      <c r="G1994" s="48" t="s">
        <v>265</v>
      </c>
      <c r="H1994" s="48">
        <f>H1995+H1997+H1999+H2000</f>
        <v>0</v>
      </c>
      <c r="I1994" s="48">
        <f t="shared" si="282"/>
        <v>0</v>
      </c>
      <c r="J1994" s="48" t="s">
        <v>265</v>
      </c>
      <c r="K1994" s="48" t="s">
        <v>265</v>
      </c>
    </row>
    <row r="1995" spans="1:11">
      <c r="A1995" s="131"/>
      <c r="B1995" s="114"/>
      <c r="C1995" s="75" t="s">
        <v>4</v>
      </c>
      <c r="D1995" s="48">
        <v>100</v>
      </c>
      <c r="E1995" s="48">
        <v>100</v>
      </c>
      <c r="F1995" s="48">
        <v>100</v>
      </c>
      <c r="G1995" s="48">
        <v>0</v>
      </c>
      <c r="H1995" s="48">
        <v>0</v>
      </c>
      <c r="I1995" s="48">
        <f t="shared" si="282"/>
        <v>0</v>
      </c>
      <c r="J1995" s="48">
        <f t="shared" si="283"/>
        <v>0</v>
      </c>
      <c r="K1995" s="48">
        <f t="shared" si="284"/>
        <v>0</v>
      </c>
    </row>
    <row r="1996" spans="1:11" ht="31.5">
      <c r="A1996" s="131"/>
      <c r="B1996" s="114"/>
      <c r="C1996" s="75" t="s">
        <v>201</v>
      </c>
      <c r="D1996" s="48">
        <v>0</v>
      </c>
      <c r="E1996" s="48">
        <v>0</v>
      </c>
      <c r="F1996" s="48">
        <v>0</v>
      </c>
      <c r="G1996" s="48">
        <v>0</v>
      </c>
      <c r="H1996" s="48">
        <v>0</v>
      </c>
      <c r="I1996" s="48">
        <v>0</v>
      </c>
      <c r="J1996" s="48">
        <v>0</v>
      </c>
      <c r="K1996" s="48">
        <v>0</v>
      </c>
    </row>
    <row r="1997" spans="1:11">
      <c r="A1997" s="131"/>
      <c r="B1997" s="114"/>
      <c r="C1997" s="75" t="s">
        <v>218</v>
      </c>
      <c r="D1997" s="48">
        <v>0</v>
      </c>
      <c r="E1997" s="48">
        <v>0</v>
      </c>
      <c r="F1997" s="48">
        <f>E1997*0.5</f>
        <v>0</v>
      </c>
      <c r="G1997" s="48">
        <v>0</v>
      </c>
      <c r="H1997" s="48">
        <v>0</v>
      </c>
      <c r="I1997" s="48">
        <v>0</v>
      </c>
      <c r="J1997" s="48">
        <v>0</v>
      </c>
      <c r="K1997" s="48">
        <v>0</v>
      </c>
    </row>
    <row r="1998" spans="1:11" ht="31.5">
      <c r="A1998" s="131"/>
      <c r="B1998" s="114"/>
      <c r="C1998" s="75" t="s">
        <v>202</v>
      </c>
      <c r="D1998" s="48">
        <v>0</v>
      </c>
      <c r="E1998" s="48">
        <v>0</v>
      </c>
      <c r="F1998" s="48">
        <v>0</v>
      </c>
      <c r="G1998" s="48">
        <v>0</v>
      </c>
      <c r="H1998" s="48">
        <v>0</v>
      </c>
      <c r="I1998" s="48">
        <v>0</v>
      </c>
      <c r="J1998" s="48">
        <v>0</v>
      </c>
      <c r="K1998" s="48">
        <v>0</v>
      </c>
    </row>
    <row r="1999" spans="1:11">
      <c r="A1999" s="131"/>
      <c r="B1999" s="114"/>
      <c r="C1999" s="75" t="s">
        <v>219</v>
      </c>
      <c r="D1999" s="48">
        <v>0</v>
      </c>
      <c r="E1999" s="48" t="s">
        <v>265</v>
      </c>
      <c r="F1999" s="48" t="s">
        <v>265</v>
      </c>
      <c r="G1999" s="48" t="s">
        <v>265</v>
      </c>
      <c r="H1999" s="48">
        <v>0</v>
      </c>
      <c r="I1999" s="48">
        <v>0</v>
      </c>
      <c r="J1999" s="48" t="s">
        <v>265</v>
      </c>
      <c r="K1999" s="48" t="s">
        <v>265</v>
      </c>
    </row>
    <row r="2000" spans="1:11" ht="31.5">
      <c r="A2000" s="131"/>
      <c r="B2000" s="114"/>
      <c r="C2000" s="75" t="s">
        <v>220</v>
      </c>
      <c r="D2000" s="48">
        <v>0</v>
      </c>
      <c r="E2000" s="48" t="s">
        <v>265</v>
      </c>
      <c r="F2000" s="48" t="s">
        <v>265</v>
      </c>
      <c r="G2000" s="48" t="s">
        <v>265</v>
      </c>
      <c r="H2000" s="48">
        <v>0</v>
      </c>
      <c r="I2000" s="48">
        <v>0</v>
      </c>
      <c r="J2000" s="48" t="s">
        <v>265</v>
      </c>
      <c r="K2000" s="48" t="s">
        <v>265</v>
      </c>
    </row>
    <row r="2001" spans="1:11">
      <c r="A2001" s="131" t="s">
        <v>183</v>
      </c>
      <c r="B2001" s="114" t="s">
        <v>195</v>
      </c>
      <c r="C2001" s="54" t="s">
        <v>3</v>
      </c>
      <c r="D2001" s="48">
        <f>D2002+D2004+D2006+D2007</f>
        <v>250</v>
      </c>
      <c r="E2001" s="48" t="s">
        <v>265</v>
      </c>
      <c r="F2001" s="48" t="s">
        <v>265</v>
      </c>
      <c r="G2001" s="48" t="s">
        <v>265</v>
      </c>
      <c r="H2001" s="48">
        <f>H2002+H2004+H2006+H2007</f>
        <v>0</v>
      </c>
      <c r="I2001" s="48">
        <f t="shared" si="282"/>
        <v>0</v>
      </c>
      <c r="J2001" s="48" t="s">
        <v>265</v>
      </c>
      <c r="K2001" s="48" t="s">
        <v>265</v>
      </c>
    </row>
    <row r="2002" spans="1:11">
      <c r="A2002" s="131"/>
      <c r="B2002" s="114"/>
      <c r="C2002" s="75" t="s">
        <v>4</v>
      </c>
      <c r="D2002" s="48">
        <v>250</v>
      </c>
      <c r="E2002" s="48">
        <v>250</v>
      </c>
      <c r="F2002" s="48">
        <v>200</v>
      </c>
      <c r="G2002" s="48">
        <v>0</v>
      </c>
      <c r="H2002" s="48">
        <v>0</v>
      </c>
      <c r="I2002" s="48">
        <f t="shared" si="282"/>
        <v>0</v>
      </c>
      <c r="J2002" s="48">
        <f t="shared" si="283"/>
        <v>0</v>
      </c>
      <c r="K2002" s="48">
        <f t="shared" si="284"/>
        <v>0</v>
      </c>
    </row>
    <row r="2003" spans="1:11" ht="31.5">
      <c r="A2003" s="131"/>
      <c r="B2003" s="114"/>
      <c r="C2003" s="75" t="s">
        <v>201</v>
      </c>
      <c r="D2003" s="48">
        <v>0</v>
      </c>
      <c r="E2003" s="48">
        <v>0</v>
      </c>
      <c r="F2003" s="48">
        <v>0</v>
      </c>
      <c r="G2003" s="48">
        <v>0</v>
      </c>
      <c r="H2003" s="48">
        <v>0</v>
      </c>
      <c r="I2003" s="48">
        <v>0</v>
      </c>
      <c r="J2003" s="48">
        <v>0</v>
      </c>
      <c r="K2003" s="48">
        <v>0</v>
      </c>
    </row>
    <row r="2004" spans="1:11">
      <c r="A2004" s="131"/>
      <c r="B2004" s="114"/>
      <c r="C2004" s="75" t="s">
        <v>9</v>
      </c>
      <c r="D2004" s="48">
        <v>0</v>
      </c>
      <c r="E2004" s="48">
        <v>0</v>
      </c>
      <c r="F2004" s="48">
        <v>0</v>
      </c>
      <c r="G2004" s="48">
        <v>0</v>
      </c>
      <c r="H2004" s="48">
        <v>0</v>
      </c>
      <c r="I2004" s="48">
        <v>0</v>
      </c>
      <c r="J2004" s="48">
        <v>0</v>
      </c>
      <c r="K2004" s="48">
        <v>0</v>
      </c>
    </row>
    <row r="2005" spans="1:11" ht="31.5">
      <c r="A2005" s="131"/>
      <c r="B2005" s="114"/>
      <c r="C2005" s="75" t="s">
        <v>202</v>
      </c>
      <c r="D2005" s="48">
        <v>0</v>
      </c>
      <c r="E2005" s="48">
        <v>0</v>
      </c>
      <c r="F2005" s="48">
        <v>0</v>
      </c>
      <c r="G2005" s="48">
        <v>0</v>
      </c>
      <c r="H2005" s="48">
        <v>0</v>
      </c>
      <c r="I2005" s="48">
        <v>0</v>
      </c>
      <c r="J2005" s="48">
        <v>0</v>
      </c>
      <c r="K2005" s="48">
        <v>0</v>
      </c>
    </row>
    <row r="2006" spans="1:11">
      <c r="A2006" s="131"/>
      <c r="B2006" s="114"/>
      <c r="C2006" s="75" t="s">
        <v>219</v>
      </c>
      <c r="D2006" s="48">
        <v>0</v>
      </c>
      <c r="E2006" s="48" t="s">
        <v>265</v>
      </c>
      <c r="F2006" s="48" t="s">
        <v>265</v>
      </c>
      <c r="G2006" s="48" t="s">
        <v>265</v>
      </c>
      <c r="H2006" s="48">
        <v>0</v>
      </c>
      <c r="I2006" s="48">
        <v>0</v>
      </c>
      <c r="J2006" s="48" t="s">
        <v>265</v>
      </c>
      <c r="K2006" s="48" t="s">
        <v>265</v>
      </c>
    </row>
    <row r="2007" spans="1:11" ht="31.5">
      <c r="A2007" s="131"/>
      <c r="B2007" s="114"/>
      <c r="C2007" s="75" t="s">
        <v>220</v>
      </c>
      <c r="D2007" s="48">
        <v>0</v>
      </c>
      <c r="E2007" s="48" t="s">
        <v>265</v>
      </c>
      <c r="F2007" s="48" t="s">
        <v>265</v>
      </c>
      <c r="G2007" s="48" t="s">
        <v>265</v>
      </c>
      <c r="H2007" s="48">
        <v>0</v>
      </c>
      <c r="I2007" s="48">
        <v>0</v>
      </c>
      <c r="J2007" s="48" t="s">
        <v>265</v>
      </c>
      <c r="K2007" s="48" t="s">
        <v>265</v>
      </c>
    </row>
    <row r="2008" spans="1:11">
      <c r="A2008" s="131" t="s">
        <v>184</v>
      </c>
      <c r="B2008" s="114" t="s">
        <v>195</v>
      </c>
      <c r="C2008" s="54" t="s">
        <v>3</v>
      </c>
      <c r="D2008" s="48">
        <f>D2009+D2011+D2013+D2014</f>
        <v>100</v>
      </c>
      <c r="E2008" s="48" t="s">
        <v>265</v>
      </c>
      <c r="F2008" s="48" t="s">
        <v>265</v>
      </c>
      <c r="G2008" s="48" t="s">
        <v>265</v>
      </c>
      <c r="H2008" s="48">
        <f>H2009+H2011+H2013+H2014</f>
        <v>0</v>
      </c>
      <c r="I2008" s="48">
        <f t="shared" si="282"/>
        <v>0</v>
      </c>
      <c r="J2008" s="48" t="s">
        <v>265</v>
      </c>
      <c r="K2008" s="48" t="s">
        <v>265</v>
      </c>
    </row>
    <row r="2009" spans="1:11">
      <c r="A2009" s="131"/>
      <c r="B2009" s="114"/>
      <c r="C2009" s="75" t="s">
        <v>4</v>
      </c>
      <c r="D2009" s="48">
        <v>100</v>
      </c>
      <c r="E2009" s="48">
        <v>100</v>
      </c>
      <c r="F2009" s="48">
        <v>100</v>
      </c>
      <c r="G2009" s="48">
        <v>0</v>
      </c>
      <c r="H2009" s="48">
        <v>0</v>
      </c>
      <c r="I2009" s="48">
        <f t="shared" si="282"/>
        <v>0</v>
      </c>
      <c r="J2009" s="48">
        <f t="shared" si="283"/>
        <v>0</v>
      </c>
      <c r="K2009" s="48">
        <f t="shared" si="284"/>
        <v>0</v>
      </c>
    </row>
    <row r="2010" spans="1:11" ht="31.5">
      <c r="A2010" s="131"/>
      <c r="B2010" s="114"/>
      <c r="C2010" s="75" t="s">
        <v>201</v>
      </c>
      <c r="D2010" s="48">
        <v>0</v>
      </c>
      <c r="E2010" s="48">
        <v>0</v>
      </c>
      <c r="F2010" s="48">
        <v>0</v>
      </c>
      <c r="G2010" s="48">
        <v>0</v>
      </c>
      <c r="H2010" s="48">
        <v>0</v>
      </c>
      <c r="I2010" s="48">
        <v>0</v>
      </c>
      <c r="J2010" s="48">
        <v>0</v>
      </c>
      <c r="K2010" s="48">
        <v>0</v>
      </c>
    </row>
    <row r="2011" spans="1:11">
      <c r="A2011" s="131"/>
      <c r="B2011" s="114"/>
      <c r="C2011" s="75" t="s">
        <v>218</v>
      </c>
      <c r="D2011" s="48">
        <v>0</v>
      </c>
      <c r="E2011" s="48">
        <v>0</v>
      </c>
      <c r="F2011" s="48">
        <f>E2011*0.5</f>
        <v>0</v>
      </c>
      <c r="G2011" s="48">
        <v>0</v>
      </c>
      <c r="H2011" s="48">
        <v>0</v>
      </c>
      <c r="I2011" s="48">
        <v>0</v>
      </c>
      <c r="J2011" s="48">
        <v>0</v>
      </c>
      <c r="K2011" s="48">
        <v>0</v>
      </c>
    </row>
    <row r="2012" spans="1:11" ht="31.5">
      <c r="A2012" s="131"/>
      <c r="B2012" s="114"/>
      <c r="C2012" s="75" t="s">
        <v>202</v>
      </c>
      <c r="D2012" s="48">
        <v>0</v>
      </c>
      <c r="E2012" s="48">
        <v>0</v>
      </c>
      <c r="F2012" s="48">
        <v>0</v>
      </c>
      <c r="G2012" s="48">
        <v>0</v>
      </c>
      <c r="H2012" s="48">
        <v>0</v>
      </c>
      <c r="I2012" s="48">
        <v>0</v>
      </c>
      <c r="J2012" s="48">
        <v>0</v>
      </c>
      <c r="K2012" s="48">
        <v>0</v>
      </c>
    </row>
    <row r="2013" spans="1:11">
      <c r="A2013" s="131"/>
      <c r="B2013" s="114"/>
      <c r="C2013" s="75" t="s">
        <v>219</v>
      </c>
      <c r="D2013" s="48">
        <v>0</v>
      </c>
      <c r="E2013" s="48" t="s">
        <v>265</v>
      </c>
      <c r="F2013" s="48" t="s">
        <v>265</v>
      </c>
      <c r="G2013" s="48" t="s">
        <v>265</v>
      </c>
      <c r="H2013" s="48">
        <v>0</v>
      </c>
      <c r="I2013" s="48">
        <v>0</v>
      </c>
      <c r="J2013" s="48" t="s">
        <v>265</v>
      </c>
      <c r="K2013" s="48" t="s">
        <v>265</v>
      </c>
    </row>
    <row r="2014" spans="1:11" ht="31.5">
      <c r="A2014" s="131"/>
      <c r="B2014" s="114"/>
      <c r="C2014" s="75" t="s">
        <v>220</v>
      </c>
      <c r="D2014" s="48">
        <v>0</v>
      </c>
      <c r="E2014" s="48" t="s">
        <v>265</v>
      </c>
      <c r="F2014" s="48" t="s">
        <v>265</v>
      </c>
      <c r="G2014" s="48" t="s">
        <v>265</v>
      </c>
      <c r="H2014" s="48">
        <v>0</v>
      </c>
      <c r="I2014" s="48">
        <v>0</v>
      </c>
      <c r="J2014" s="48" t="s">
        <v>265</v>
      </c>
      <c r="K2014" s="48" t="s">
        <v>265</v>
      </c>
    </row>
    <row r="2015" spans="1:11">
      <c r="A2015" s="131" t="s">
        <v>185</v>
      </c>
      <c r="B2015" s="114" t="s">
        <v>195</v>
      </c>
      <c r="C2015" s="54" t="s">
        <v>3</v>
      </c>
      <c r="D2015" s="48">
        <f>D2016+D2018+D2020+D2021</f>
        <v>100</v>
      </c>
      <c r="E2015" s="48" t="s">
        <v>265</v>
      </c>
      <c r="F2015" s="48" t="s">
        <v>265</v>
      </c>
      <c r="G2015" s="48" t="s">
        <v>265</v>
      </c>
      <c r="H2015" s="48">
        <f>H2016+H2018+H2020+H2021</f>
        <v>0</v>
      </c>
      <c r="I2015" s="48">
        <f t="shared" si="282"/>
        <v>0</v>
      </c>
      <c r="J2015" s="48" t="s">
        <v>265</v>
      </c>
      <c r="K2015" s="48" t="s">
        <v>265</v>
      </c>
    </row>
    <row r="2016" spans="1:11">
      <c r="A2016" s="131"/>
      <c r="B2016" s="114"/>
      <c r="C2016" s="75" t="s">
        <v>4</v>
      </c>
      <c r="D2016" s="48">
        <v>100</v>
      </c>
      <c r="E2016" s="48">
        <v>100</v>
      </c>
      <c r="F2016" s="48">
        <v>100</v>
      </c>
      <c r="G2016" s="48">
        <v>0</v>
      </c>
      <c r="H2016" s="48">
        <v>0</v>
      </c>
      <c r="I2016" s="48">
        <f t="shared" si="282"/>
        <v>0</v>
      </c>
      <c r="J2016" s="48">
        <f t="shared" si="283"/>
        <v>0</v>
      </c>
      <c r="K2016" s="48">
        <f t="shared" si="284"/>
        <v>0</v>
      </c>
    </row>
    <row r="2017" spans="1:11" ht="31.5">
      <c r="A2017" s="131"/>
      <c r="B2017" s="114"/>
      <c r="C2017" s="75" t="s">
        <v>201</v>
      </c>
      <c r="D2017" s="48">
        <v>0</v>
      </c>
      <c r="E2017" s="48">
        <v>0</v>
      </c>
      <c r="F2017" s="48">
        <v>0</v>
      </c>
      <c r="G2017" s="48">
        <v>0</v>
      </c>
      <c r="H2017" s="48">
        <v>0</v>
      </c>
      <c r="I2017" s="48">
        <v>0</v>
      </c>
      <c r="J2017" s="48">
        <v>0</v>
      </c>
      <c r="K2017" s="48">
        <v>0</v>
      </c>
    </row>
    <row r="2018" spans="1:11">
      <c r="A2018" s="131"/>
      <c r="B2018" s="114"/>
      <c r="C2018" s="75" t="s">
        <v>218</v>
      </c>
      <c r="D2018" s="48">
        <v>0</v>
      </c>
      <c r="E2018" s="48">
        <v>0</v>
      </c>
      <c r="F2018" s="48">
        <f>E2018*0.5</f>
        <v>0</v>
      </c>
      <c r="G2018" s="48">
        <v>0</v>
      </c>
      <c r="H2018" s="48">
        <v>0</v>
      </c>
      <c r="I2018" s="48">
        <v>0</v>
      </c>
      <c r="J2018" s="48">
        <v>0</v>
      </c>
      <c r="K2018" s="48">
        <v>0</v>
      </c>
    </row>
    <row r="2019" spans="1:11" ht="31.5">
      <c r="A2019" s="131"/>
      <c r="B2019" s="114"/>
      <c r="C2019" s="75" t="s">
        <v>202</v>
      </c>
      <c r="D2019" s="48">
        <v>0</v>
      </c>
      <c r="E2019" s="48">
        <v>0</v>
      </c>
      <c r="F2019" s="48">
        <v>0</v>
      </c>
      <c r="G2019" s="48">
        <v>0</v>
      </c>
      <c r="H2019" s="48">
        <v>0</v>
      </c>
      <c r="I2019" s="48">
        <v>0</v>
      </c>
      <c r="J2019" s="48">
        <v>0</v>
      </c>
      <c r="K2019" s="48">
        <v>0</v>
      </c>
    </row>
    <row r="2020" spans="1:11">
      <c r="A2020" s="131"/>
      <c r="B2020" s="114"/>
      <c r="C2020" s="75" t="s">
        <v>219</v>
      </c>
      <c r="D2020" s="48">
        <v>0</v>
      </c>
      <c r="E2020" s="48" t="s">
        <v>265</v>
      </c>
      <c r="F2020" s="48" t="s">
        <v>265</v>
      </c>
      <c r="G2020" s="48" t="s">
        <v>265</v>
      </c>
      <c r="H2020" s="48">
        <v>0</v>
      </c>
      <c r="I2020" s="48">
        <v>0</v>
      </c>
      <c r="J2020" s="48" t="s">
        <v>265</v>
      </c>
      <c r="K2020" s="48" t="s">
        <v>265</v>
      </c>
    </row>
    <row r="2021" spans="1:11" ht="31.5">
      <c r="A2021" s="131"/>
      <c r="B2021" s="114"/>
      <c r="C2021" s="75" t="s">
        <v>220</v>
      </c>
      <c r="D2021" s="48">
        <v>0</v>
      </c>
      <c r="E2021" s="48" t="s">
        <v>265</v>
      </c>
      <c r="F2021" s="48" t="s">
        <v>265</v>
      </c>
      <c r="G2021" s="48" t="s">
        <v>265</v>
      </c>
      <c r="H2021" s="48">
        <v>0</v>
      </c>
      <c r="I2021" s="48">
        <v>0</v>
      </c>
      <c r="J2021" s="48" t="s">
        <v>265</v>
      </c>
      <c r="K2021" s="48" t="s">
        <v>265</v>
      </c>
    </row>
    <row r="2022" spans="1:11">
      <c r="A2022" s="131" t="s">
        <v>186</v>
      </c>
      <c r="B2022" s="114" t="s">
        <v>195</v>
      </c>
      <c r="C2022" s="54" t="s">
        <v>3</v>
      </c>
      <c r="D2022" s="48">
        <f>D2023+D2025+D2027+D2028</f>
        <v>250</v>
      </c>
      <c r="E2022" s="48" t="s">
        <v>265</v>
      </c>
      <c r="F2022" s="48" t="s">
        <v>265</v>
      </c>
      <c r="G2022" s="48" t="s">
        <v>265</v>
      </c>
      <c r="H2022" s="48">
        <f>H2023+H2025+H2027+H2028</f>
        <v>0</v>
      </c>
      <c r="I2022" s="48">
        <f t="shared" ref="I2022:I2043" si="285">H2022/D2022*100</f>
        <v>0</v>
      </c>
      <c r="J2022" s="48" t="s">
        <v>265</v>
      </c>
      <c r="K2022" s="48" t="s">
        <v>265</v>
      </c>
    </row>
    <row r="2023" spans="1:11">
      <c r="A2023" s="131"/>
      <c r="B2023" s="114"/>
      <c r="C2023" s="75" t="s">
        <v>4</v>
      </c>
      <c r="D2023" s="48">
        <v>250</v>
      </c>
      <c r="E2023" s="48">
        <v>250</v>
      </c>
      <c r="F2023" s="48">
        <v>160</v>
      </c>
      <c r="G2023" s="48">
        <v>0</v>
      </c>
      <c r="H2023" s="48">
        <v>0</v>
      </c>
      <c r="I2023" s="48">
        <f t="shared" si="285"/>
        <v>0</v>
      </c>
      <c r="J2023" s="48">
        <f t="shared" ref="J2023:J2044" si="286">G2023/E2023*100</f>
        <v>0</v>
      </c>
      <c r="K2023" s="48">
        <f t="shared" ref="K2023:K2037" si="287">G2023/F2023*100</f>
        <v>0</v>
      </c>
    </row>
    <row r="2024" spans="1:11" ht="31.5">
      <c r="A2024" s="131"/>
      <c r="B2024" s="114"/>
      <c r="C2024" s="75" t="s">
        <v>201</v>
      </c>
      <c r="D2024" s="48">
        <v>0</v>
      </c>
      <c r="E2024" s="48">
        <v>0</v>
      </c>
      <c r="F2024" s="48">
        <v>0</v>
      </c>
      <c r="G2024" s="48">
        <v>0</v>
      </c>
      <c r="H2024" s="48">
        <v>0</v>
      </c>
      <c r="I2024" s="48">
        <v>0</v>
      </c>
      <c r="J2024" s="48">
        <v>0</v>
      </c>
      <c r="K2024" s="48">
        <v>0</v>
      </c>
    </row>
    <row r="2025" spans="1:11">
      <c r="A2025" s="131"/>
      <c r="B2025" s="114"/>
      <c r="C2025" s="75" t="s">
        <v>218</v>
      </c>
      <c r="D2025" s="48">
        <v>0</v>
      </c>
      <c r="E2025" s="48">
        <v>0</v>
      </c>
      <c r="F2025" s="48">
        <f>E2025*0.5</f>
        <v>0</v>
      </c>
      <c r="G2025" s="48">
        <v>0</v>
      </c>
      <c r="H2025" s="48">
        <v>0</v>
      </c>
      <c r="I2025" s="48">
        <v>0</v>
      </c>
      <c r="J2025" s="48">
        <v>0</v>
      </c>
      <c r="K2025" s="48">
        <v>0</v>
      </c>
    </row>
    <row r="2026" spans="1:11" ht="31.5">
      <c r="A2026" s="131"/>
      <c r="B2026" s="114"/>
      <c r="C2026" s="75" t="s">
        <v>202</v>
      </c>
      <c r="D2026" s="48">
        <v>0</v>
      </c>
      <c r="E2026" s="48">
        <v>0</v>
      </c>
      <c r="F2026" s="48">
        <v>0</v>
      </c>
      <c r="G2026" s="48">
        <v>0</v>
      </c>
      <c r="H2026" s="48">
        <v>0</v>
      </c>
      <c r="I2026" s="48">
        <v>0</v>
      </c>
      <c r="J2026" s="48">
        <v>0</v>
      </c>
      <c r="K2026" s="48">
        <v>0</v>
      </c>
    </row>
    <row r="2027" spans="1:11">
      <c r="A2027" s="131"/>
      <c r="B2027" s="114"/>
      <c r="C2027" s="75" t="s">
        <v>219</v>
      </c>
      <c r="D2027" s="48">
        <v>0</v>
      </c>
      <c r="E2027" s="48" t="s">
        <v>265</v>
      </c>
      <c r="F2027" s="48" t="s">
        <v>265</v>
      </c>
      <c r="G2027" s="48" t="s">
        <v>265</v>
      </c>
      <c r="H2027" s="48">
        <v>0</v>
      </c>
      <c r="I2027" s="48">
        <v>0</v>
      </c>
      <c r="J2027" s="48" t="s">
        <v>265</v>
      </c>
      <c r="K2027" s="48" t="s">
        <v>265</v>
      </c>
    </row>
    <row r="2028" spans="1:11" ht="31.5">
      <c r="A2028" s="131"/>
      <c r="B2028" s="114"/>
      <c r="C2028" s="75" t="s">
        <v>220</v>
      </c>
      <c r="D2028" s="48">
        <v>0</v>
      </c>
      <c r="E2028" s="48" t="s">
        <v>265</v>
      </c>
      <c r="F2028" s="48" t="s">
        <v>265</v>
      </c>
      <c r="G2028" s="48" t="s">
        <v>265</v>
      </c>
      <c r="H2028" s="48">
        <v>0</v>
      </c>
      <c r="I2028" s="48">
        <v>0</v>
      </c>
      <c r="J2028" s="48" t="s">
        <v>265</v>
      </c>
      <c r="K2028" s="48" t="s">
        <v>265</v>
      </c>
    </row>
    <row r="2029" spans="1:11">
      <c r="A2029" s="131" t="s">
        <v>187</v>
      </c>
      <c r="B2029" s="114" t="s">
        <v>195</v>
      </c>
      <c r="C2029" s="54" t="s">
        <v>3</v>
      </c>
      <c r="D2029" s="48">
        <f>D2030+D2032+D2034+D2035</f>
        <v>800</v>
      </c>
      <c r="E2029" s="48" t="s">
        <v>265</v>
      </c>
      <c r="F2029" s="48" t="s">
        <v>265</v>
      </c>
      <c r="G2029" s="48" t="s">
        <v>265</v>
      </c>
      <c r="H2029" s="48">
        <f>H2030+H2032+H2034+H2035</f>
        <v>0</v>
      </c>
      <c r="I2029" s="48">
        <f t="shared" si="285"/>
        <v>0</v>
      </c>
      <c r="J2029" s="48" t="s">
        <v>265</v>
      </c>
      <c r="K2029" s="48" t="s">
        <v>265</v>
      </c>
    </row>
    <row r="2030" spans="1:11">
      <c r="A2030" s="131"/>
      <c r="B2030" s="114"/>
      <c r="C2030" s="75" t="s">
        <v>4</v>
      </c>
      <c r="D2030" s="48">
        <v>800</v>
      </c>
      <c r="E2030" s="48">
        <v>0.4</v>
      </c>
      <c r="F2030" s="48">
        <v>0.4</v>
      </c>
      <c r="G2030" s="48">
        <v>0</v>
      </c>
      <c r="H2030" s="48">
        <v>0</v>
      </c>
      <c r="I2030" s="48">
        <f t="shared" si="285"/>
        <v>0</v>
      </c>
      <c r="J2030" s="48">
        <f t="shared" si="286"/>
        <v>0</v>
      </c>
      <c r="K2030" s="48">
        <f t="shared" si="287"/>
        <v>0</v>
      </c>
    </row>
    <row r="2031" spans="1:11" ht="31.5">
      <c r="A2031" s="131"/>
      <c r="B2031" s="114"/>
      <c r="C2031" s="75" t="s">
        <v>201</v>
      </c>
      <c r="D2031" s="48">
        <v>0</v>
      </c>
      <c r="E2031" s="48">
        <v>0</v>
      </c>
      <c r="F2031" s="48">
        <v>0</v>
      </c>
      <c r="G2031" s="48">
        <v>0</v>
      </c>
      <c r="H2031" s="48">
        <v>0</v>
      </c>
      <c r="I2031" s="48">
        <v>0</v>
      </c>
      <c r="J2031" s="48">
        <v>0</v>
      </c>
      <c r="K2031" s="48">
        <v>0</v>
      </c>
    </row>
    <row r="2032" spans="1:11">
      <c r="A2032" s="131"/>
      <c r="B2032" s="114"/>
      <c r="C2032" s="75" t="s">
        <v>218</v>
      </c>
      <c r="D2032" s="48">
        <v>0</v>
      </c>
      <c r="E2032" s="48">
        <v>0</v>
      </c>
      <c r="F2032" s="48">
        <v>0</v>
      </c>
      <c r="G2032" s="48">
        <v>0</v>
      </c>
      <c r="H2032" s="48">
        <v>0</v>
      </c>
      <c r="I2032" s="48">
        <v>0</v>
      </c>
      <c r="J2032" s="48">
        <v>0</v>
      </c>
      <c r="K2032" s="48">
        <v>0</v>
      </c>
    </row>
    <row r="2033" spans="1:11" ht="31.5">
      <c r="A2033" s="131"/>
      <c r="B2033" s="114"/>
      <c r="C2033" s="75" t="s">
        <v>202</v>
      </c>
      <c r="D2033" s="48">
        <v>0</v>
      </c>
      <c r="E2033" s="48">
        <v>0</v>
      </c>
      <c r="F2033" s="48">
        <v>0</v>
      </c>
      <c r="G2033" s="48">
        <v>0</v>
      </c>
      <c r="H2033" s="48">
        <v>0</v>
      </c>
      <c r="I2033" s="48">
        <v>0</v>
      </c>
      <c r="J2033" s="48">
        <v>0</v>
      </c>
      <c r="K2033" s="48">
        <v>0</v>
      </c>
    </row>
    <row r="2034" spans="1:11">
      <c r="A2034" s="131"/>
      <c r="B2034" s="114"/>
      <c r="C2034" s="75" t="s">
        <v>219</v>
      </c>
      <c r="D2034" s="48">
        <v>0</v>
      </c>
      <c r="E2034" s="48" t="s">
        <v>265</v>
      </c>
      <c r="F2034" s="48" t="s">
        <v>265</v>
      </c>
      <c r="G2034" s="48" t="s">
        <v>265</v>
      </c>
      <c r="H2034" s="48">
        <v>0</v>
      </c>
      <c r="I2034" s="48">
        <v>0</v>
      </c>
      <c r="J2034" s="48" t="s">
        <v>265</v>
      </c>
      <c r="K2034" s="48" t="s">
        <v>265</v>
      </c>
    </row>
    <row r="2035" spans="1:11" ht="31.5">
      <c r="A2035" s="131"/>
      <c r="B2035" s="114"/>
      <c r="C2035" s="75" t="s">
        <v>220</v>
      </c>
      <c r="D2035" s="48">
        <v>0</v>
      </c>
      <c r="E2035" s="48" t="s">
        <v>265</v>
      </c>
      <c r="F2035" s="48" t="s">
        <v>265</v>
      </c>
      <c r="G2035" s="48" t="s">
        <v>265</v>
      </c>
      <c r="H2035" s="48">
        <v>0</v>
      </c>
      <c r="I2035" s="48">
        <v>0</v>
      </c>
      <c r="J2035" s="48" t="s">
        <v>265</v>
      </c>
      <c r="K2035" s="48" t="s">
        <v>265</v>
      </c>
    </row>
    <row r="2036" spans="1:11">
      <c r="A2036" s="131" t="s">
        <v>27</v>
      </c>
      <c r="B2036" s="114" t="s">
        <v>195</v>
      </c>
      <c r="C2036" s="54" t="s">
        <v>3</v>
      </c>
      <c r="D2036" s="48">
        <f>D2037+D2039+D2041+D2042</f>
        <v>200</v>
      </c>
      <c r="E2036" s="48" t="s">
        <v>265</v>
      </c>
      <c r="F2036" s="48" t="s">
        <v>265</v>
      </c>
      <c r="G2036" s="48" t="s">
        <v>265</v>
      </c>
      <c r="H2036" s="48">
        <f>H2043</f>
        <v>0</v>
      </c>
      <c r="I2036" s="48">
        <f t="shared" si="285"/>
        <v>0</v>
      </c>
      <c r="J2036" s="48" t="s">
        <v>265</v>
      </c>
      <c r="K2036" s="48" t="s">
        <v>265</v>
      </c>
    </row>
    <row r="2037" spans="1:11">
      <c r="A2037" s="131"/>
      <c r="B2037" s="114"/>
      <c r="C2037" s="75" t="s">
        <v>4</v>
      </c>
      <c r="D2037" s="48">
        <f>D2044</f>
        <v>200</v>
      </c>
      <c r="E2037" s="48">
        <v>200</v>
      </c>
      <c r="F2037" s="48">
        <v>180</v>
      </c>
      <c r="G2037" s="48">
        <f t="shared" ref="G2037:H2042" si="288">G2044</f>
        <v>0</v>
      </c>
      <c r="H2037" s="48">
        <f t="shared" si="288"/>
        <v>0</v>
      </c>
      <c r="I2037" s="48">
        <f t="shared" si="285"/>
        <v>0</v>
      </c>
      <c r="J2037" s="48">
        <f t="shared" si="286"/>
        <v>0</v>
      </c>
      <c r="K2037" s="48">
        <f t="shared" si="287"/>
        <v>0</v>
      </c>
    </row>
    <row r="2038" spans="1:11" ht="31.5">
      <c r="A2038" s="131"/>
      <c r="B2038" s="114"/>
      <c r="C2038" s="75" t="s">
        <v>201</v>
      </c>
      <c r="D2038" s="48">
        <v>0</v>
      </c>
      <c r="E2038" s="48">
        <v>0</v>
      </c>
      <c r="F2038" s="48">
        <v>0</v>
      </c>
      <c r="G2038" s="48">
        <f t="shared" si="288"/>
        <v>0</v>
      </c>
      <c r="H2038" s="48">
        <f t="shared" si="288"/>
        <v>0</v>
      </c>
      <c r="I2038" s="48">
        <v>0</v>
      </c>
      <c r="J2038" s="48">
        <v>0</v>
      </c>
      <c r="K2038" s="48">
        <v>0</v>
      </c>
    </row>
    <row r="2039" spans="1:11">
      <c r="A2039" s="131"/>
      <c r="B2039" s="114"/>
      <c r="C2039" s="75" t="s">
        <v>218</v>
      </c>
      <c r="D2039" s="48">
        <f t="shared" ref="D2039:F2042" si="289">D2046</f>
        <v>0</v>
      </c>
      <c r="E2039" s="48">
        <f t="shared" si="289"/>
        <v>0</v>
      </c>
      <c r="F2039" s="48">
        <f t="shared" si="289"/>
        <v>0</v>
      </c>
      <c r="G2039" s="48">
        <f t="shared" si="288"/>
        <v>0</v>
      </c>
      <c r="H2039" s="48">
        <f t="shared" si="288"/>
        <v>0</v>
      </c>
      <c r="I2039" s="48">
        <v>0</v>
      </c>
      <c r="J2039" s="48">
        <v>0</v>
      </c>
      <c r="K2039" s="48">
        <v>0</v>
      </c>
    </row>
    <row r="2040" spans="1:11" ht="31.5">
      <c r="A2040" s="131"/>
      <c r="B2040" s="114"/>
      <c r="C2040" s="75" t="s">
        <v>202</v>
      </c>
      <c r="D2040" s="48">
        <v>0</v>
      </c>
      <c r="E2040" s="48">
        <f t="shared" si="289"/>
        <v>0</v>
      </c>
      <c r="F2040" s="48">
        <f t="shared" si="289"/>
        <v>0</v>
      </c>
      <c r="G2040" s="48">
        <f t="shared" si="288"/>
        <v>0</v>
      </c>
      <c r="H2040" s="48">
        <f t="shared" si="288"/>
        <v>0</v>
      </c>
      <c r="I2040" s="48">
        <v>0</v>
      </c>
      <c r="J2040" s="48">
        <v>0</v>
      </c>
      <c r="K2040" s="48">
        <v>0</v>
      </c>
    </row>
    <row r="2041" spans="1:11">
      <c r="A2041" s="131"/>
      <c r="B2041" s="114"/>
      <c r="C2041" s="75" t="s">
        <v>219</v>
      </c>
      <c r="D2041" s="48">
        <f t="shared" si="289"/>
        <v>0</v>
      </c>
      <c r="E2041" s="48" t="str">
        <f t="shared" si="289"/>
        <v>х</v>
      </c>
      <c r="F2041" s="48" t="str">
        <f t="shared" si="289"/>
        <v>х</v>
      </c>
      <c r="G2041" s="48" t="str">
        <f t="shared" si="288"/>
        <v>х</v>
      </c>
      <c r="H2041" s="48">
        <f t="shared" si="288"/>
        <v>0</v>
      </c>
      <c r="I2041" s="48">
        <v>0</v>
      </c>
      <c r="J2041" s="48" t="s">
        <v>265</v>
      </c>
      <c r="K2041" s="48" t="s">
        <v>265</v>
      </c>
    </row>
    <row r="2042" spans="1:11" ht="31.5">
      <c r="A2042" s="131"/>
      <c r="B2042" s="114"/>
      <c r="C2042" s="75" t="s">
        <v>220</v>
      </c>
      <c r="D2042" s="48">
        <f t="shared" si="289"/>
        <v>0</v>
      </c>
      <c r="E2042" s="48" t="str">
        <f t="shared" si="289"/>
        <v>х</v>
      </c>
      <c r="F2042" s="48" t="str">
        <f t="shared" si="289"/>
        <v>х</v>
      </c>
      <c r="G2042" s="48" t="str">
        <f t="shared" si="288"/>
        <v>х</v>
      </c>
      <c r="H2042" s="48">
        <f t="shared" si="288"/>
        <v>0</v>
      </c>
      <c r="I2042" s="48">
        <v>0</v>
      </c>
      <c r="J2042" s="48" t="s">
        <v>265</v>
      </c>
      <c r="K2042" s="48" t="s">
        <v>265</v>
      </c>
    </row>
    <row r="2043" spans="1:11">
      <c r="A2043" s="131" t="s">
        <v>188</v>
      </c>
      <c r="B2043" s="114" t="s">
        <v>195</v>
      </c>
      <c r="C2043" s="54" t="s">
        <v>3</v>
      </c>
      <c r="D2043" s="48">
        <f>D2044+D2046+D2048+D2049</f>
        <v>200</v>
      </c>
      <c r="E2043" s="48" t="s">
        <v>265</v>
      </c>
      <c r="F2043" s="48" t="s">
        <v>265</v>
      </c>
      <c r="G2043" s="48" t="s">
        <v>265</v>
      </c>
      <c r="H2043" s="48">
        <f>H2044+H2046+H2048+H2049</f>
        <v>0</v>
      </c>
      <c r="I2043" s="48">
        <f t="shared" si="285"/>
        <v>0</v>
      </c>
      <c r="J2043" s="48" t="s">
        <v>265</v>
      </c>
      <c r="K2043" s="48" t="s">
        <v>265</v>
      </c>
    </row>
    <row r="2044" spans="1:11">
      <c r="A2044" s="149"/>
      <c r="B2044" s="114"/>
      <c r="C2044" s="75" t="s">
        <v>4</v>
      </c>
      <c r="D2044" s="48">
        <v>200</v>
      </c>
      <c r="E2044" s="48">
        <v>200</v>
      </c>
      <c r="F2044" s="48">
        <v>180</v>
      </c>
      <c r="G2044" s="48">
        <v>0</v>
      </c>
      <c r="H2044" s="48">
        <v>0</v>
      </c>
      <c r="I2044" s="48">
        <v>0</v>
      </c>
      <c r="J2044" s="48">
        <f t="shared" si="286"/>
        <v>0</v>
      </c>
      <c r="K2044" s="48">
        <f>G2044/F2044*100</f>
        <v>0</v>
      </c>
    </row>
    <row r="2045" spans="1:11" ht="31.5">
      <c r="A2045" s="149"/>
      <c r="B2045" s="114"/>
      <c r="C2045" s="75" t="s">
        <v>201</v>
      </c>
      <c r="D2045" s="48">
        <v>0</v>
      </c>
      <c r="E2045" s="48">
        <v>0</v>
      </c>
      <c r="F2045" s="48">
        <v>0</v>
      </c>
      <c r="G2045" s="48">
        <v>0</v>
      </c>
      <c r="H2045" s="48">
        <v>0</v>
      </c>
      <c r="I2045" s="48">
        <v>0</v>
      </c>
      <c r="J2045" s="48">
        <v>0</v>
      </c>
      <c r="K2045" s="48">
        <v>0</v>
      </c>
    </row>
    <row r="2046" spans="1:11">
      <c r="A2046" s="149"/>
      <c r="B2046" s="114"/>
      <c r="C2046" s="75" t="s">
        <v>218</v>
      </c>
      <c r="D2046" s="48">
        <v>0</v>
      </c>
      <c r="E2046" s="48">
        <v>0</v>
      </c>
      <c r="F2046" s="48">
        <v>0</v>
      </c>
      <c r="G2046" s="48">
        <v>0</v>
      </c>
      <c r="H2046" s="48">
        <v>0</v>
      </c>
      <c r="I2046" s="48">
        <v>0</v>
      </c>
      <c r="J2046" s="48">
        <v>0</v>
      </c>
      <c r="K2046" s="48">
        <v>0</v>
      </c>
    </row>
    <row r="2047" spans="1:11" ht="31.5">
      <c r="A2047" s="149"/>
      <c r="B2047" s="114"/>
      <c r="C2047" s="75" t="s">
        <v>202</v>
      </c>
      <c r="D2047" s="48">
        <v>0</v>
      </c>
      <c r="E2047" s="48">
        <v>0</v>
      </c>
      <c r="F2047" s="48">
        <v>0</v>
      </c>
      <c r="G2047" s="48">
        <v>0</v>
      </c>
      <c r="H2047" s="48">
        <v>0</v>
      </c>
      <c r="I2047" s="48">
        <v>0</v>
      </c>
      <c r="J2047" s="48">
        <v>0</v>
      </c>
      <c r="K2047" s="48">
        <v>0</v>
      </c>
    </row>
    <row r="2048" spans="1:11">
      <c r="A2048" s="149"/>
      <c r="B2048" s="114"/>
      <c r="C2048" s="75" t="s">
        <v>219</v>
      </c>
      <c r="D2048" s="48">
        <v>0</v>
      </c>
      <c r="E2048" s="48" t="s">
        <v>265</v>
      </c>
      <c r="F2048" s="48" t="s">
        <v>265</v>
      </c>
      <c r="G2048" s="48" t="s">
        <v>265</v>
      </c>
      <c r="H2048" s="48">
        <v>0</v>
      </c>
      <c r="I2048" s="48">
        <v>0</v>
      </c>
      <c r="J2048" s="48" t="s">
        <v>265</v>
      </c>
      <c r="K2048" s="48" t="s">
        <v>265</v>
      </c>
    </row>
    <row r="2049" spans="1:13" ht="31.5">
      <c r="A2049" s="149"/>
      <c r="B2049" s="114"/>
      <c r="C2049" s="75" t="s">
        <v>220</v>
      </c>
      <c r="D2049" s="48">
        <v>0</v>
      </c>
      <c r="E2049" s="48" t="s">
        <v>265</v>
      </c>
      <c r="F2049" s="48" t="s">
        <v>265</v>
      </c>
      <c r="G2049" s="48" t="s">
        <v>265</v>
      </c>
      <c r="H2049" s="48">
        <v>0</v>
      </c>
      <c r="I2049" s="48">
        <v>0</v>
      </c>
      <c r="J2049" s="48" t="s">
        <v>265</v>
      </c>
      <c r="K2049" s="48" t="s">
        <v>265</v>
      </c>
    </row>
    <row r="2050" spans="1:13" ht="24" customHeight="1">
      <c r="A2050" s="127" t="s">
        <v>211</v>
      </c>
      <c r="B2050" s="114" t="s">
        <v>195</v>
      </c>
      <c r="C2050" s="38" t="s">
        <v>3</v>
      </c>
      <c r="D2050" s="57">
        <f>D2051+D2053+D2055+D2056</f>
        <v>330063.89999999997</v>
      </c>
      <c r="E2050" s="57" t="s">
        <v>265</v>
      </c>
      <c r="F2050" s="57" t="s">
        <v>265</v>
      </c>
      <c r="G2050" s="57" t="s">
        <v>265</v>
      </c>
      <c r="H2050" s="48">
        <f>H2051+H2053+H2055+H2056</f>
        <v>1738.8</v>
      </c>
      <c r="I2050" s="57">
        <f t="shared" ref="I2050:I2054" si="290">H2050/D2050*100</f>
        <v>0.52680708190141368</v>
      </c>
      <c r="J2050" s="48" t="s">
        <v>265</v>
      </c>
      <c r="K2050" s="48" t="s">
        <v>265</v>
      </c>
      <c r="L2050" s="17"/>
      <c r="M2050" s="7"/>
    </row>
    <row r="2051" spans="1:13">
      <c r="A2051" s="127"/>
      <c r="B2051" s="114"/>
      <c r="C2051" s="75" t="s">
        <v>4</v>
      </c>
      <c r="D2051" s="57">
        <f>D2059</f>
        <v>43383.3</v>
      </c>
      <c r="E2051" s="57">
        <f>E2059</f>
        <v>43333.9</v>
      </c>
      <c r="F2051" s="57">
        <f>F2059</f>
        <v>40621.699999999997</v>
      </c>
      <c r="G2051" s="57">
        <f>G2059</f>
        <v>1738.8</v>
      </c>
      <c r="H2051" s="48">
        <f>H2059</f>
        <v>1738.8</v>
      </c>
      <c r="I2051" s="57">
        <f t="shared" si="290"/>
        <v>4.0079938593882893</v>
      </c>
      <c r="J2051" s="57">
        <f>G2051/E2051*100</f>
        <v>4.0125629126388347</v>
      </c>
      <c r="K2051" s="57">
        <f>G2051/F2051*100</f>
        <v>4.2804707828574386</v>
      </c>
      <c r="L2051" s="17"/>
      <c r="M2051" s="7"/>
    </row>
    <row r="2052" spans="1:13" ht="31.5">
      <c r="A2052" s="127"/>
      <c r="B2052" s="114"/>
      <c r="C2052" s="66" t="s">
        <v>201</v>
      </c>
      <c r="D2052" s="48">
        <f>D2060</f>
        <v>5850.6</v>
      </c>
      <c r="E2052" s="48">
        <f t="shared" ref="E2052:H2052" si="291">E2060</f>
        <v>5850.6</v>
      </c>
      <c r="F2052" s="48">
        <f t="shared" si="291"/>
        <v>5850.6</v>
      </c>
      <c r="G2052" s="57">
        <f t="shared" si="291"/>
        <v>0</v>
      </c>
      <c r="H2052" s="57">
        <f t="shared" si="291"/>
        <v>0</v>
      </c>
      <c r="I2052" s="57">
        <f t="shared" si="290"/>
        <v>0</v>
      </c>
      <c r="J2052" s="57">
        <f t="shared" ref="J2052:J2054" si="292">G2052/E2052*100</f>
        <v>0</v>
      </c>
      <c r="K2052" s="57">
        <f t="shared" ref="K2052:K2054" si="293">G2052/F2052*100</f>
        <v>0</v>
      </c>
    </row>
    <row r="2053" spans="1:13">
      <c r="A2053" s="127"/>
      <c r="B2053" s="114"/>
      <c r="C2053" s="75" t="s">
        <v>9</v>
      </c>
      <c r="D2053" s="57">
        <f>D2061</f>
        <v>286680.59999999998</v>
      </c>
      <c r="E2053" s="57">
        <f>E2061</f>
        <v>286680.59999999998</v>
      </c>
      <c r="F2053" s="57">
        <f>F2061</f>
        <v>286680.59999999998</v>
      </c>
      <c r="G2053" s="57">
        <f t="shared" ref="G2053:H2054" si="294">G2061</f>
        <v>0</v>
      </c>
      <c r="H2053" s="48">
        <f t="shared" si="294"/>
        <v>0</v>
      </c>
      <c r="I2053" s="57">
        <f t="shared" si="290"/>
        <v>0</v>
      </c>
      <c r="J2053" s="57">
        <f t="shared" si="292"/>
        <v>0</v>
      </c>
      <c r="K2053" s="57">
        <f t="shared" si="293"/>
        <v>0</v>
      </c>
    </row>
    <row r="2054" spans="1:13" ht="31.5">
      <c r="A2054" s="127"/>
      <c r="B2054" s="114"/>
      <c r="C2054" s="66" t="s">
        <v>202</v>
      </c>
      <c r="D2054" s="57">
        <f>D2062</f>
        <v>286680.59999999998</v>
      </c>
      <c r="E2054" s="57">
        <f t="shared" ref="E2054:F2054" si="295">E2062</f>
        <v>286680.59999999998</v>
      </c>
      <c r="F2054" s="57">
        <f t="shared" si="295"/>
        <v>286680.59999999998</v>
      </c>
      <c r="G2054" s="57">
        <f t="shared" si="294"/>
        <v>0</v>
      </c>
      <c r="H2054" s="48">
        <f t="shared" si="294"/>
        <v>0</v>
      </c>
      <c r="I2054" s="57">
        <f t="shared" si="290"/>
        <v>0</v>
      </c>
      <c r="J2054" s="57">
        <f t="shared" si="292"/>
        <v>0</v>
      </c>
      <c r="K2054" s="57">
        <f t="shared" si="293"/>
        <v>0</v>
      </c>
    </row>
    <row r="2055" spans="1:13">
      <c r="A2055" s="127"/>
      <c r="B2055" s="114"/>
      <c r="C2055" s="75" t="s">
        <v>219</v>
      </c>
      <c r="D2055" s="57">
        <f>D2063</f>
        <v>0</v>
      </c>
      <c r="E2055" s="57" t="str">
        <f t="shared" ref="E2055:H2056" si="296">E2063</f>
        <v>х</v>
      </c>
      <c r="F2055" s="57" t="str">
        <f t="shared" si="296"/>
        <v>х</v>
      </c>
      <c r="G2055" s="57" t="str">
        <f t="shared" si="296"/>
        <v>х</v>
      </c>
      <c r="H2055" s="48">
        <f t="shared" si="296"/>
        <v>0</v>
      </c>
      <c r="I2055" s="57">
        <v>0</v>
      </c>
      <c r="J2055" s="48" t="s">
        <v>265</v>
      </c>
      <c r="K2055" s="48" t="s">
        <v>265</v>
      </c>
    </row>
    <row r="2056" spans="1:13" ht="31.5">
      <c r="A2056" s="127"/>
      <c r="B2056" s="114"/>
      <c r="C2056" s="75" t="s">
        <v>220</v>
      </c>
      <c r="D2056" s="57">
        <f>D2064</f>
        <v>0</v>
      </c>
      <c r="E2056" s="57" t="str">
        <f t="shared" si="296"/>
        <v>х</v>
      </c>
      <c r="F2056" s="57" t="str">
        <f t="shared" si="296"/>
        <v>х</v>
      </c>
      <c r="G2056" s="57" t="str">
        <f t="shared" si="296"/>
        <v>х</v>
      </c>
      <c r="H2056" s="48">
        <f t="shared" si="296"/>
        <v>0</v>
      </c>
      <c r="I2056" s="57">
        <v>0</v>
      </c>
      <c r="J2056" s="48" t="s">
        <v>265</v>
      </c>
      <c r="K2056" s="48" t="s">
        <v>265</v>
      </c>
    </row>
    <row r="2057" spans="1:13">
      <c r="A2057" s="127"/>
      <c r="B2057" s="114"/>
      <c r="C2057" s="67" t="s">
        <v>13</v>
      </c>
      <c r="D2057" s="67"/>
      <c r="E2057" s="67"/>
      <c r="F2057" s="67"/>
      <c r="G2057" s="67"/>
      <c r="H2057" s="67"/>
      <c r="I2057" s="67"/>
      <c r="J2057" s="67"/>
      <c r="K2057" s="67"/>
    </row>
    <row r="2058" spans="1:13">
      <c r="A2058" s="127"/>
      <c r="B2058" s="114"/>
      <c r="C2058" s="38" t="s">
        <v>3</v>
      </c>
      <c r="D2058" s="57">
        <f>D2059+D2061+D2063+D2064</f>
        <v>330063.89999999997</v>
      </c>
      <c r="E2058" s="57" t="s">
        <v>265</v>
      </c>
      <c r="F2058" s="57" t="s">
        <v>265</v>
      </c>
      <c r="G2058" s="57" t="s">
        <v>265</v>
      </c>
      <c r="H2058" s="48">
        <f>H2059+H2061</f>
        <v>1738.8</v>
      </c>
      <c r="I2058" s="57">
        <f>H2058/D2058*100</f>
        <v>0.52680708190141368</v>
      </c>
      <c r="J2058" s="57" t="s">
        <v>265</v>
      </c>
      <c r="K2058" s="57" t="s">
        <v>265</v>
      </c>
    </row>
    <row r="2059" spans="1:13">
      <c r="A2059" s="127"/>
      <c r="B2059" s="114"/>
      <c r="C2059" s="75" t="s">
        <v>4</v>
      </c>
      <c r="D2059" s="57">
        <f>D2067</f>
        <v>43383.3</v>
      </c>
      <c r="E2059" s="57">
        <f>E2067</f>
        <v>43333.9</v>
      </c>
      <c r="F2059" s="57">
        <f>F2067</f>
        <v>40621.699999999997</v>
      </c>
      <c r="G2059" s="57">
        <f>G2067</f>
        <v>1738.8</v>
      </c>
      <c r="H2059" s="48">
        <f>H2067</f>
        <v>1738.8</v>
      </c>
      <c r="I2059" s="57">
        <f t="shared" ref="I2059:I2062" si="297">H2059/D2059*100</f>
        <v>4.0079938593882893</v>
      </c>
      <c r="J2059" s="57">
        <f>G2059/E2059*100</f>
        <v>4.0125629126388347</v>
      </c>
      <c r="K2059" s="57">
        <f>G2059/F2059*100</f>
        <v>4.2804707828574386</v>
      </c>
    </row>
    <row r="2060" spans="1:13" ht="31.5">
      <c r="A2060" s="127"/>
      <c r="B2060" s="114"/>
      <c r="C2060" s="66" t="s">
        <v>201</v>
      </c>
      <c r="D2060" s="48">
        <f t="shared" ref="D2060:H2064" si="298">D2068</f>
        <v>5850.6</v>
      </c>
      <c r="E2060" s="57">
        <f t="shared" si="298"/>
        <v>5850.6</v>
      </c>
      <c r="F2060" s="57">
        <f t="shared" si="298"/>
        <v>5850.6</v>
      </c>
      <c r="G2060" s="57">
        <f t="shared" si="298"/>
        <v>0</v>
      </c>
      <c r="H2060" s="48">
        <f t="shared" si="298"/>
        <v>0</v>
      </c>
      <c r="I2060" s="57">
        <f t="shared" si="297"/>
        <v>0</v>
      </c>
      <c r="J2060" s="57">
        <f>G2060/E2060*100</f>
        <v>0</v>
      </c>
      <c r="K2060" s="57">
        <f>G2060/F2060*100</f>
        <v>0</v>
      </c>
    </row>
    <row r="2061" spans="1:13">
      <c r="A2061" s="127"/>
      <c r="B2061" s="114"/>
      <c r="C2061" s="75" t="s">
        <v>9</v>
      </c>
      <c r="D2061" s="57">
        <f t="shared" si="298"/>
        <v>286680.59999999998</v>
      </c>
      <c r="E2061" s="57">
        <f>E2069</f>
        <v>286680.59999999998</v>
      </c>
      <c r="F2061" s="57">
        <f>F2069</f>
        <v>286680.59999999998</v>
      </c>
      <c r="G2061" s="57">
        <f>G2069</f>
        <v>0</v>
      </c>
      <c r="H2061" s="48">
        <f>H2069</f>
        <v>0</v>
      </c>
      <c r="I2061" s="57">
        <f t="shared" si="297"/>
        <v>0</v>
      </c>
      <c r="J2061" s="57">
        <f>G2061/E2061*100</f>
        <v>0</v>
      </c>
      <c r="K2061" s="57">
        <f>G2061/F2061*100</f>
        <v>0</v>
      </c>
    </row>
    <row r="2062" spans="1:13" ht="31.5">
      <c r="A2062" s="127"/>
      <c r="B2062" s="114"/>
      <c r="C2062" s="66" t="s">
        <v>202</v>
      </c>
      <c r="D2062" s="57">
        <f t="shared" si="298"/>
        <v>286680.59999999998</v>
      </c>
      <c r="E2062" s="57">
        <f t="shared" si="298"/>
        <v>286680.59999999998</v>
      </c>
      <c r="F2062" s="57">
        <f t="shared" si="298"/>
        <v>286680.59999999998</v>
      </c>
      <c r="G2062" s="57">
        <f t="shared" si="298"/>
        <v>0</v>
      </c>
      <c r="H2062" s="48">
        <f t="shared" si="298"/>
        <v>0</v>
      </c>
      <c r="I2062" s="57">
        <f t="shared" si="297"/>
        <v>0</v>
      </c>
      <c r="J2062" s="57">
        <f>G2062/E2062*100</f>
        <v>0</v>
      </c>
      <c r="K2062" s="57">
        <f>G2062/F2062*100</f>
        <v>0</v>
      </c>
    </row>
    <row r="2063" spans="1:13">
      <c r="A2063" s="127"/>
      <c r="B2063" s="114"/>
      <c r="C2063" s="75" t="s">
        <v>219</v>
      </c>
      <c r="D2063" s="57">
        <f t="shared" si="298"/>
        <v>0</v>
      </c>
      <c r="E2063" s="57" t="s">
        <v>265</v>
      </c>
      <c r="F2063" s="57" t="s">
        <v>265</v>
      </c>
      <c r="G2063" s="57" t="s">
        <v>265</v>
      </c>
      <c r="H2063" s="48">
        <f>H2071</f>
        <v>0</v>
      </c>
      <c r="I2063" s="57">
        <v>0</v>
      </c>
      <c r="J2063" s="48" t="s">
        <v>265</v>
      </c>
      <c r="K2063" s="48" t="s">
        <v>265</v>
      </c>
    </row>
    <row r="2064" spans="1:13" ht="31.5">
      <c r="A2064" s="127"/>
      <c r="B2064" s="114"/>
      <c r="C2064" s="75" t="s">
        <v>220</v>
      </c>
      <c r="D2064" s="57">
        <f t="shared" si="298"/>
        <v>0</v>
      </c>
      <c r="E2064" s="57" t="s">
        <v>265</v>
      </c>
      <c r="F2064" s="57" t="s">
        <v>265</v>
      </c>
      <c r="G2064" s="57" t="s">
        <v>265</v>
      </c>
      <c r="H2064" s="48">
        <f>H2072</f>
        <v>0</v>
      </c>
      <c r="I2064" s="57">
        <v>0</v>
      </c>
      <c r="J2064" s="48" t="s">
        <v>265</v>
      </c>
      <c r="K2064" s="48" t="s">
        <v>265</v>
      </c>
    </row>
    <row r="2065" spans="1:12">
      <c r="A2065" s="76"/>
      <c r="B2065" s="76"/>
      <c r="C2065" s="74" t="s">
        <v>270</v>
      </c>
      <c r="D2065" s="85"/>
      <c r="E2065" s="101"/>
      <c r="F2065" s="101"/>
      <c r="G2065" s="101"/>
      <c r="H2065" s="101"/>
      <c r="I2065" s="76"/>
      <c r="J2065" s="76"/>
      <c r="K2065" s="76"/>
    </row>
    <row r="2066" spans="1:12">
      <c r="A2066" s="131" t="s">
        <v>269</v>
      </c>
      <c r="B2066" s="114" t="s">
        <v>195</v>
      </c>
      <c r="C2066" s="54" t="s">
        <v>3</v>
      </c>
      <c r="D2066" s="57">
        <f>D2067+D2069+D2071+D2072</f>
        <v>330063.89999999997</v>
      </c>
      <c r="E2066" s="57" t="s">
        <v>265</v>
      </c>
      <c r="F2066" s="57" t="s">
        <v>265</v>
      </c>
      <c r="G2066" s="57" t="s">
        <v>265</v>
      </c>
      <c r="H2066" s="48">
        <f>H2067+H2069+H2071+H2072</f>
        <v>1738.8</v>
      </c>
      <c r="I2066" s="57">
        <f>H2066/D2066*100</f>
        <v>0.52680708190141368</v>
      </c>
      <c r="J2066" s="57" t="s">
        <v>265</v>
      </c>
      <c r="K2066" s="57" t="s">
        <v>265</v>
      </c>
    </row>
    <row r="2067" spans="1:12">
      <c r="A2067" s="131"/>
      <c r="B2067" s="114"/>
      <c r="C2067" s="75" t="s">
        <v>4</v>
      </c>
      <c r="D2067" s="57">
        <f>D2074+D2088+D2095</f>
        <v>43383.3</v>
      </c>
      <c r="E2067" s="57">
        <f>E2074+E2081+E2088+E2095</f>
        <v>43333.9</v>
      </c>
      <c r="F2067" s="57">
        <f>F2074+F2081+F2088+F2095</f>
        <v>40621.699999999997</v>
      </c>
      <c r="G2067" s="57">
        <f t="shared" ref="G2067:H2067" si="299">G2074+G2081+G2088+G2095</f>
        <v>1738.8</v>
      </c>
      <c r="H2067" s="57">
        <f t="shared" si="299"/>
        <v>1738.8</v>
      </c>
      <c r="I2067" s="57">
        <f t="shared" ref="I2067:I2084" si="300">H2067/D2067*100</f>
        <v>4.0079938593882893</v>
      </c>
      <c r="J2067" s="57">
        <f t="shared" ref="J2067:J2084" si="301">G2067/E2067*100</f>
        <v>4.0125629126388347</v>
      </c>
      <c r="K2067" s="57">
        <f t="shared" ref="K2067:K2084" si="302">G2067/F2067*100</f>
        <v>4.2804707828574386</v>
      </c>
      <c r="L2067" s="17"/>
    </row>
    <row r="2068" spans="1:12" ht="43.5" customHeight="1">
      <c r="A2068" s="131"/>
      <c r="B2068" s="114"/>
      <c r="C2068" s="75" t="s">
        <v>201</v>
      </c>
      <c r="D2068" s="57">
        <f t="shared" ref="D2068:E2068" si="303">D2075+D2082+D2089</f>
        <v>5850.6</v>
      </c>
      <c r="E2068" s="57">
        <f t="shared" si="303"/>
        <v>5850.6</v>
      </c>
      <c r="F2068" s="57">
        <f>F2075+F2082+F2089</f>
        <v>5850.6</v>
      </c>
      <c r="G2068" s="57">
        <f t="shared" ref="G2068:H2069" si="304">G2075+G2082+G2089</f>
        <v>0</v>
      </c>
      <c r="H2068" s="48">
        <f t="shared" si="304"/>
        <v>0</v>
      </c>
      <c r="I2068" s="57">
        <f t="shared" si="300"/>
        <v>0</v>
      </c>
      <c r="J2068" s="57">
        <f t="shared" si="301"/>
        <v>0</v>
      </c>
      <c r="K2068" s="57">
        <f t="shared" si="302"/>
        <v>0</v>
      </c>
    </row>
    <row r="2069" spans="1:12" ht="30" customHeight="1">
      <c r="A2069" s="131"/>
      <c r="B2069" s="114"/>
      <c r="C2069" s="75" t="s">
        <v>218</v>
      </c>
      <c r="D2069" s="57">
        <f>D2076+D2083</f>
        <v>286680.59999999998</v>
      </c>
      <c r="E2069" s="57">
        <f>E2076+E2083+E2090</f>
        <v>286680.59999999998</v>
      </c>
      <c r="F2069" s="57">
        <f>F2076+F2083+F2090</f>
        <v>286680.59999999998</v>
      </c>
      <c r="G2069" s="57">
        <f t="shared" si="304"/>
        <v>0</v>
      </c>
      <c r="H2069" s="48">
        <f t="shared" si="304"/>
        <v>0</v>
      </c>
      <c r="I2069" s="57">
        <f t="shared" si="300"/>
        <v>0</v>
      </c>
      <c r="J2069" s="57">
        <f t="shared" si="301"/>
        <v>0</v>
      </c>
      <c r="K2069" s="57">
        <f t="shared" si="302"/>
        <v>0</v>
      </c>
    </row>
    <row r="2070" spans="1:12" ht="31.5">
      <c r="A2070" s="131"/>
      <c r="B2070" s="114"/>
      <c r="C2070" s="75" t="s">
        <v>202</v>
      </c>
      <c r="D2070" s="57">
        <f t="shared" ref="D2070:F2072" si="305">D2077+D2084</f>
        <v>286680.59999999998</v>
      </c>
      <c r="E2070" s="57">
        <f t="shared" si="305"/>
        <v>286680.59999999998</v>
      </c>
      <c r="F2070" s="57">
        <f t="shared" si="305"/>
        <v>286680.59999999998</v>
      </c>
      <c r="G2070" s="57">
        <f t="shared" ref="G2070:H2070" si="306">G2077+G2084</f>
        <v>0</v>
      </c>
      <c r="H2070" s="48">
        <f t="shared" si="306"/>
        <v>0</v>
      </c>
      <c r="I2070" s="57">
        <f t="shared" si="300"/>
        <v>0</v>
      </c>
      <c r="J2070" s="57">
        <f t="shared" si="301"/>
        <v>0</v>
      </c>
      <c r="K2070" s="57">
        <f t="shared" si="302"/>
        <v>0</v>
      </c>
    </row>
    <row r="2071" spans="1:12">
      <c r="A2071" s="131"/>
      <c r="B2071" s="114"/>
      <c r="C2071" s="75" t="s">
        <v>219</v>
      </c>
      <c r="D2071" s="57">
        <f t="shared" si="305"/>
        <v>0</v>
      </c>
      <c r="E2071" s="57" t="s">
        <v>265</v>
      </c>
      <c r="F2071" s="57" t="s">
        <v>265</v>
      </c>
      <c r="G2071" s="57" t="s">
        <v>265</v>
      </c>
      <c r="H2071" s="48">
        <v>0</v>
      </c>
      <c r="I2071" s="57">
        <v>0</v>
      </c>
      <c r="J2071" s="57" t="s">
        <v>265</v>
      </c>
      <c r="K2071" s="57" t="s">
        <v>265</v>
      </c>
    </row>
    <row r="2072" spans="1:12" ht="31.5">
      <c r="A2072" s="131"/>
      <c r="B2072" s="114"/>
      <c r="C2072" s="75" t="s">
        <v>220</v>
      </c>
      <c r="D2072" s="57">
        <f t="shared" si="305"/>
        <v>0</v>
      </c>
      <c r="E2072" s="57" t="s">
        <v>265</v>
      </c>
      <c r="F2072" s="57" t="s">
        <v>265</v>
      </c>
      <c r="G2072" s="57" t="s">
        <v>265</v>
      </c>
      <c r="H2072" s="48">
        <v>0</v>
      </c>
      <c r="I2072" s="57">
        <v>0</v>
      </c>
      <c r="J2072" s="57" t="s">
        <v>265</v>
      </c>
      <c r="K2072" s="57" t="s">
        <v>265</v>
      </c>
    </row>
    <row r="2073" spans="1:12">
      <c r="A2073" s="131" t="s">
        <v>332</v>
      </c>
      <c r="B2073" s="114" t="s">
        <v>5</v>
      </c>
      <c r="C2073" s="54" t="s">
        <v>3</v>
      </c>
      <c r="D2073" s="48">
        <f>D2074+D2076+D2078+D2079</f>
        <v>292580.59999999998</v>
      </c>
      <c r="E2073" s="48" t="s">
        <v>265</v>
      </c>
      <c r="F2073" s="48" t="s">
        <v>265</v>
      </c>
      <c r="G2073" s="48" t="s">
        <v>265</v>
      </c>
      <c r="H2073" s="48">
        <f>H2074+H2076+H2078+H2079</f>
        <v>0</v>
      </c>
      <c r="I2073" s="57">
        <f t="shared" si="300"/>
        <v>0</v>
      </c>
      <c r="J2073" s="57" t="s">
        <v>265</v>
      </c>
      <c r="K2073" s="57" t="s">
        <v>265</v>
      </c>
    </row>
    <row r="2074" spans="1:12">
      <c r="A2074" s="132"/>
      <c r="B2074" s="114"/>
      <c r="C2074" s="75" t="s">
        <v>4</v>
      </c>
      <c r="D2074" s="48">
        <v>5900</v>
      </c>
      <c r="E2074" s="48">
        <v>5850.6</v>
      </c>
      <c r="F2074" s="48">
        <v>5850.6</v>
      </c>
      <c r="G2074" s="48">
        <v>0</v>
      </c>
      <c r="H2074" s="48">
        <v>0</v>
      </c>
      <c r="I2074" s="57">
        <f t="shared" si="300"/>
        <v>0</v>
      </c>
      <c r="J2074" s="57">
        <f t="shared" si="301"/>
        <v>0</v>
      </c>
      <c r="K2074" s="57">
        <f t="shared" si="302"/>
        <v>0</v>
      </c>
    </row>
    <row r="2075" spans="1:12" s="7" customFormat="1" ht="45.75" customHeight="1">
      <c r="A2075" s="132"/>
      <c r="B2075" s="114"/>
      <c r="C2075" s="75" t="s">
        <v>201</v>
      </c>
      <c r="D2075" s="48">
        <v>5850.6</v>
      </c>
      <c r="E2075" s="48">
        <v>5850.6</v>
      </c>
      <c r="F2075" s="48">
        <v>5850.6</v>
      </c>
      <c r="G2075" s="48">
        <v>0</v>
      </c>
      <c r="H2075" s="48">
        <v>0</v>
      </c>
      <c r="I2075" s="57">
        <f t="shared" si="300"/>
        <v>0</v>
      </c>
      <c r="J2075" s="57">
        <f t="shared" si="301"/>
        <v>0</v>
      </c>
      <c r="K2075" s="57">
        <f t="shared" si="302"/>
        <v>0</v>
      </c>
    </row>
    <row r="2076" spans="1:12" s="7" customFormat="1">
      <c r="A2076" s="132"/>
      <c r="B2076" s="114"/>
      <c r="C2076" s="75" t="s">
        <v>218</v>
      </c>
      <c r="D2076" s="48">
        <v>286680.59999999998</v>
      </c>
      <c r="E2076" s="48">
        <v>286680.59999999998</v>
      </c>
      <c r="F2076" s="48">
        <v>286680.59999999998</v>
      </c>
      <c r="G2076" s="48">
        <v>0</v>
      </c>
      <c r="H2076" s="48">
        <v>0</v>
      </c>
      <c r="I2076" s="57">
        <f t="shared" si="300"/>
        <v>0</v>
      </c>
      <c r="J2076" s="57">
        <f t="shared" si="301"/>
        <v>0</v>
      </c>
      <c r="K2076" s="57">
        <f t="shared" si="302"/>
        <v>0</v>
      </c>
    </row>
    <row r="2077" spans="1:12" s="7" customFormat="1" ht="31.5">
      <c r="A2077" s="132"/>
      <c r="B2077" s="114"/>
      <c r="C2077" s="75" t="s">
        <v>202</v>
      </c>
      <c r="D2077" s="48">
        <v>286680.59999999998</v>
      </c>
      <c r="E2077" s="48">
        <v>286680.59999999998</v>
      </c>
      <c r="F2077" s="48">
        <v>286680.59999999998</v>
      </c>
      <c r="G2077" s="48">
        <v>0</v>
      </c>
      <c r="H2077" s="48">
        <v>0</v>
      </c>
      <c r="I2077" s="57">
        <f t="shared" si="300"/>
        <v>0</v>
      </c>
      <c r="J2077" s="57">
        <f t="shared" si="301"/>
        <v>0</v>
      </c>
      <c r="K2077" s="57">
        <f t="shared" si="302"/>
        <v>0</v>
      </c>
    </row>
    <row r="2078" spans="1:12" s="7" customFormat="1">
      <c r="A2078" s="132"/>
      <c r="B2078" s="114"/>
      <c r="C2078" s="75" t="s">
        <v>219</v>
      </c>
      <c r="D2078" s="48">
        <v>0</v>
      </c>
      <c r="E2078" s="48" t="s">
        <v>265</v>
      </c>
      <c r="F2078" s="48" t="s">
        <v>265</v>
      </c>
      <c r="G2078" s="57" t="s">
        <v>265</v>
      </c>
      <c r="H2078" s="48">
        <v>0</v>
      </c>
      <c r="I2078" s="57">
        <v>0</v>
      </c>
      <c r="J2078" s="57" t="s">
        <v>265</v>
      </c>
      <c r="K2078" s="57" t="s">
        <v>265</v>
      </c>
    </row>
    <row r="2079" spans="1:12" s="7" customFormat="1" ht="31.5">
      <c r="A2079" s="132"/>
      <c r="B2079" s="114"/>
      <c r="C2079" s="75" t="s">
        <v>220</v>
      </c>
      <c r="D2079" s="48">
        <v>0</v>
      </c>
      <c r="E2079" s="48" t="s">
        <v>265</v>
      </c>
      <c r="F2079" s="48" t="s">
        <v>265</v>
      </c>
      <c r="G2079" s="57" t="s">
        <v>265</v>
      </c>
      <c r="H2079" s="48">
        <v>0</v>
      </c>
      <c r="I2079" s="57">
        <v>0</v>
      </c>
      <c r="J2079" s="57" t="s">
        <v>265</v>
      </c>
      <c r="K2079" s="57" t="s">
        <v>265</v>
      </c>
    </row>
    <row r="2080" spans="1:12" s="7" customFormat="1" hidden="1">
      <c r="A2080" s="121" t="s">
        <v>306</v>
      </c>
      <c r="B2080" s="114" t="s">
        <v>5</v>
      </c>
      <c r="C2080" s="54" t="s">
        <v>3</v>
      </c>
      <c r="D2080" s="48">
        <f>D2081+D2083+D2085+D2086</f>
        <v>0</v>
      </c>
      <c r="E2080" s="48" t="s">
        <v>268</v>
      </c>
      <c r="F2080" s="48" t="s">
        <v>265</v>
      </c>
      <c r="G2080" s="57" t="s">
        <v>265</v>
      </c>
      <c r="H2080" s="48">
        <f>H2081+H2083+H2085+H2086</f>
        <v>0</v>
      </c>
      <c r="I2080" s="57" t="e">
        <f t="shared" si="300"/>
        <v>#DIV/0!</v>
      </c>
      <c r="J2080" s="57" t="s">
        <v>265</v>
      </c>
      <c r="K2080" s="57" t="s">
        <v>265</v>
      </c>
    </row>
    <row r="2081" spans="1:11" s="7" customFormat="1" hidden="1">
      <c r="A2081" s="121"/>
      <c r="B2081" s="114"/>
      <c r="C2081" s="75" t="s">
        <v>4</v>
      </c>
      <c r="D2081" s="48">
        <v>0</v>
      </c>
      <c r="E2081" s="48">
        <v>0</v>
      </c>
      <c r="F2081" s="48">
        <v>0</v>
      </c>
      <c r="G2081" s="57">
        <v>0</v>
      </c>
      <c r="H2081" s="48">
        <v>0</v>
      </c>
      <c r="I2081" s="57" t="e">
        <f t="shared" si="300"/>
        <v>#DIV/0!</v>
      </c>
      <c r="J2081" s="57" t="e">
        <f t="shared" si="301"/>
        <v>#DIV/0!</v>
      </c>
      <c r="K2081" s="57" t="e">
        <f t="shared" si="302"/>
        <v>#DIV/0!</v>
      </c>
    </row>
    <row r="2082" spans="1:11" s="7" customFormat="1" ht="47.25" hidden="1" customHeight="1">
      <c r="A2082" s="121"/>
      <c r="B2082" s="114"/>
      <c r="C2082" s="75" t="s">
        <v>201</v>
      </c>
      <c r="D2082" s="48">
        <v>0</v>
      </c>
      <c r="E2082" s="48">
        <v>0</v>
      </c>
      <c r="F2082" s="48">
        <v>0</v>
      </c>
      <c r="G2082" s="57">
        <v>0</v>
      </c>
      <c r="H2082" s="48">
        <v>0</v>
      </c>
      <c r="I2082" s="57" t="e">
        <f t="shared" si="300"/>
        <v>#DIV/0!</v>
      </c>
      <c r="J2082" s="57" t="e">
        <f t="shared" si="301"/>
        <v>#DIV/0!</v>
      </c>
      <c r="K2082" s="57" t="e">
        <f t="shared" si="302"/>
        <v>#DIV/0!</v>
      </c>
    </row>
    <row r="2083" spans="1:11" s="7" customFormat="1" hidden="1">
      <c r="A2083" s="121"/>
      <c r="B2083" s="114"/>
      <c r="C2083" s="75" t="s">
        <v>218</v>
      </c>
      <c r="D2083" s="48">
        <v>0</v>
      </c>
      <c r="E2083" s="48">
        <v>0</v>
      </c>
      <c r="F2083" s="48">
        <v>0</v>
      </c>
      <c r="G2083" s="57">
        <v>0</v>
      </c>
      <c r="H2083" s="48">
        <v>0</v>
      </c>
      <c r="I2083" s="57" t="e">
        <f t="shared" si="300"/>
        <v>#DIV/0!</v>
      </c>
      <c r="J2083" s="57" t="e">
        <f t="shared" si="301"/>
        <v>#DIV/0!</v>
      </c>
      <c r="K2083" s="57" t="e">
        <f t="shared" si="302"/>
        <v>#DIV/0!</v>
      </c>
    </row>
    <row r="2084" spans="1:11" s="7" customFormat="1" ht="31.5" hidden="1">
      <c r="A2084" s="121"/>
      <c r="B2084" s="114"/>
      <c r="C2084" s="75" t="s">
        <v>202</v>
      </c>
      <c r="D2084" s="48">
        <v>0</v>
      </c>
      <c r="E2084" s="48">
        <v>0</v>
      </c>
      <c r="F2084" s="48">
        <v>0</v>
      </c>
      <c r="G2084" s="57">
        <v>0</v>
      </c>
      <c r="H2084" s="48">
        <v>0</v>
      </c>
      <c r="I2084" s="57" t="e">
        <f t="shared" si="300"/>
        <v>#DIV/0!</v>
      </c>
      <c r="J2084" s="57" t="e">
        <f t="shared" si="301"/>
        <v>#DIV/0!</v>
      </c>
      <c r="K2084" s="57" t="e">
        <f t="shared" si="302"/>
        <v>#DIV/0!</v>
      </c>
    </row>
    <row r="2085" spans="1:11" s="7" customFormat="1" hidden="1">
      <c r="A2085" s="121"/>
      <c r="B2085" s="114"/>
      <c r="C2085" s="75" t="s">
        <v>219</v>
      </c>
      <c r="D2085" s="48">
        <v>0</v>
      </c>
      <c r="E2085" s="48" t="s">
        <v>265</v>
      </c>
      <c r="F2085" s="48" t="s">
        <v>265</v>
      </c>
      <c r="G2085" s="48" t="s">
        <v>265</v>
      </c>
      <c r="H2085" s="48">
        <v>0</v>
      </c>
      <c r="I2085" s="57">
        <v>0</v>
      </c>
      <c r="J2085" s="68" t="s">
        <v>265</v>
      </c>
      <c r="K2085" s="68" t="s">
        <v>265</v>
      </c>
    </row>
    <row r="2086" spans="1:11" s="7" customFormat="1" ht="31.5" hidden="1">
      <c r="A2086" s="121"/>
      <c r="B2086" s="114"/>
      <c r="C2086" s="75" t="s">
        <v>220</v>
      </c>
      <c r="D2086" s="48">
        <v>0</v>
      </c>
      <c r="E2086" s="48" t="s">
        <v>265</v>
      </c>
      <c r="F2086" s="48" t="s">
        <v>265</v>
      </c>
      <c r="G2086" s="48" t="s">
        <v>265</v>
      </c>
      <c r="H2086" s="48">
        <v>0</v>
      </c>
      <c r="I2086" s="57">
        <v>0</v>
      </c>
      <c r="J2086" s="68" t="s">
        <v>265</v>
      </c>
      <c r="K2086" s="68" t="s">
        <v>265</v>
      </c>
    </row>
    <row r="2087" spans="1:11" s="7" customFormat="1">
      <c r="A2087" s="121" t="s">
        <v>305</v>
      </c>
      <c r="B2087" s="114" t="s">
        <v>5</v>
      </c>
      <c r="C2087" s="54" t="s">
        <v>3</v>
      </c>
      <c r="D2087" s="62">
        <f>D2088+D2090+D2092+D2093</f>
        <v>16618.3</v>
      </c>
      <c r="E2087" s="62">
        <f>E2088+E2090</f>
        <v>16618.3</v>
      </c>
      <c r="F2087" s="62">
        <f>F2088+F2090</f>
        <v>15992.6</v>
      </c>
      <c r="G2087" s="62" t="s">
        <v>265</v>
      </c>
      <c r="H2087" s="69">
        <f>H2088+H2090+H2092+H2093</f>
        <v>1738.8</v>
      </c>
      <c r="I2087" s="62">
        <f>H2087/D2087*100</f>
        <v>10.463164102224656</v>
      </c>
      <c r="J2087" s="62" t="s">
        <v>265</v>
      </c>
      <c r="K2087" s="62" t="s">
        <v>265</v>
      </c>
    </row>
    <row r="2088" spans="1:11" s="7" customFormat="1">
      <c r="A2088" s="121"/>
      <c r="B2088" s="114"/>
      <c r="C2088" s="75" t="s">
        <v>4</v>
      </c>
      <c r="D2088" s="62">
        <v>16618.3</v>
      </c>
      <c r="E2088" s="62">
        <v>16618.3</v>
      </c>
      <c r="F2088" s="62">
        <v>15992.6</v>
      </c>
      <c r="G2088" s="62">
        <v>1738.8</v>
      </c>
      <c r="H2088" s="62">
        <v>1738.8</v>
      </c>
      <c r="I2088" s="62">
        <f>H2088/D2088*100</f>
        <v>10.463164102224656</v>
      </c>
      <c r="J2088" s="62">
        <f>G2088/E2088*100</f>
        <v>10.463164102224656</v>
      </c>
      <c r="K2088" s="62">
        <f>G2088/F2088*100</f>
        <v>10.872528544451807</v>
      </c>
    </row>
    <row r="2089" spans="1:11" s="7" customFormat="1" ht="15" customHeight="1">
      <c r="A2089" s="121"/>
      <c r="B2089" s="114"/>
      <c r="C2089" s="75" t="s">
        <v>201</v>
      </c>
      <c r="D2089" s="62">
        <v>0</v>
      </c>
      <c r="E2089" s="62">
        <v>0</v>
      </c>
      <c r="F2089" s="62">
        <v>0</v>
      </c>
      <c r="G2089" s="62">
        <v>0</v>
      </c>
      <c r="H2089" s="69">
        <v>0</v>
      </c>
      <c r="I2089" s="69">
        <v>0</v>
      </c>
      <c r="J2089" s="62">
        <v>0</v>
      </c>
      <c r="K2089" s="49">
        <v>0</v>
      </c>
    </row>
    <row r="2090" spans="1:11" s="7" customFormat="1">
      <c r="A2090" s="121"/>
      <c r="B2090" s="114"/>
      <c r="C2090" s="75" t="s">
        <v>218</v>
      </c>
      <c r="D2090" s="62">
        <v>0</v>
      </c>
      <c r="E2090" s="62">
        <v>0</v>
      </c>
      <c r="F2090" s="69">
        <v>0</v>
      </c>
      <c r="G2090" s="62">
        <v>0</v>
      </c>
      <c r="H2090" s="69">
        <v>0</v>
      </c>
      <c r="I2090" s="69">
        <v>0</v>
      </c>
      <c r="J2090" s="62">
        <v>0</v>
      </c>
      <c r="K2090" s="49">
        <v>0</v>
      </c>
    </row>
    <row r="2091" spans="1:11" s="7" customFormat="1" ht="31.5">
      <c r="A2091" s="121"/>
      <c r="B2091" s="114"/>
      <c r="C2091" s="75" t="s">
        <v>202</v>
      </c>
      <c r="D2091" s="62">
        <v>0</v>
      </c>
      <c r="E2091" s="62">
        <v>0</v>
      </c>
      <c r="F2091" s="69">
        <v>0</v>
      </c>
      <c r="G2091" s="62">
        <v>0</v>
      </c>
      <c r="H2091" s="49">
        <v>0</v>
      </c>
      <c r="I2091" s="70">
        <v>0</v>
      </c>
      <c r="J2091" s="62" t="s">
        <v>265</v>
      </c>
      <c r="K2091" s="62" t="s">
        <v>265</v>
      </c>
    </row>
    <row r="2092" spans="1:11" s="7" customFormat="1">
      <c r="A2092" s="121"/>
      <c r="B2092" s="114"/>
      <c r="C2092" s="75" t="s">
        <v>219</v>
      </c>
      <c r="D2092" s="48">
        <v>0</v>
      </c>
      <c r="E2092" s="71" t="s">
        <v>265</v>
      </c>
      <c r="F2092" s="113" t="s">
        <v>265</v>
      </c>
      <c r="G2092" s="113" t="s">
        <v>265</v>
      </c>
      <c r="H2092" s="48">
        <v>0</v>
      </c>
      <c r="I2092" s="57">
        <v>0</v>
      </c>
      <c r="J2092" s="71" t="s">
        <v>265</v>
      </c>
      <c r="K2092" s="71" t="s">
        <v>265</v>
      </c>
    </row>
    <row r="2093" spans="1:11" s="7" customFormat="1" ht="31.5">
      <c r="A2093" s="121"/>
      <c r="B2093" s="114"/>
      <c r="C2093" s="75" t="s">
        <v>220</v>
      </c>
      <c r="D2093" s="48">
        <v>0</v>
      </c>
      <c r="E2093" s="71" t="s">
        <v>265</v>
      </c>
      <c r="F2093" s="113" t="s">
        <v>265</v>
      </c>
      <c r="G2093" s="113" t="s">
        <v>265</v>
      </c>
      <c r="H2093" s="48">
        <v>0</v>
      </c>
      <c r="I2093" s="57">
        <v>0</v>
      </c>
      <c r="J2093" s="71" t="s">
        <v>265</v>
      </c>
      <c r="K2093" s="71" t="s">
        <v>265</v>
      </c>
    </row>
    <row r="2094" spans="1:11" s="7" customFormat="1">
      <c r="A2094" s="121" t="s">
        <v>331</v>
      </c>
      <c r="B2094" s="114" t="s">
        <v>5</v>
      </c>
      <c r="C2094" s="54" t="s">
        <v>3</v>
      </c>
      <c r="D2094" s="62">
        <f>D2095+D2097+D2099+D2100</f>
        <v>20865</v>
      </c>
      <c r="E2094" s="62">
        <f>E2095+E2097</f>
        <v>20865</v>
      </c>
      <c r="F2094" s="62">
        <f>F2095+F2097</f>
        <v>18778.5</v>
      </c>
      <c r="G2094" s="62" t="s">
        <v>265</v>
      </c>
      <c r="H2094" s="69">
        <f>H2095+H2097+H2099+H2100</f>
        <v>0</v>
      </c>
      <c r="I2094" s="62">
        <f>H2094/D2094*100</f>
        <v>0</v>
      </c>
      <c r="J2094" s="62" t="s">
        <v>265</v>
      </c>
      <c r="K2094" s="62" t="s">
        <v>265</v>
      </c>
    </row>
    <row r="2095" spans="1:11" s="7" customFormat="1">
      <c r="A2095" s="121"/>
      <c r="B2095" s="114"/>
      <c r="C2095" s="80" t="s">
        <v>4</v>
      </c>
      <c r="D2095" s="62">
        <v>20865</v>
      </c>
      <c r="E2095" s="62">
        <v>20865</v>
      </c>
      <c r="F2095" s="62">
        <v>18778.5</v>
      </c>
      <c r="G2095" s="62">
        <v>0</v>
      </c>
      <c r="H2095" s="62">
        <v>0</v>
      </c>
      <c r="I2095" s="62">
        <f>H2095/D2095*100</f>
        <v>0</v>
      </c>
      <c r="J2095" s="62">
        <f>G2095/E2095*100</f>
        <v>0</v>
      </c>
      <c r="K2095" s="62">
        <f>G2095/F2095*100</f>
        <v>0</v>
      </c>
    </row>
    <row r="2096" spans="1:11" s="7" customFormat="1" ht="15" customHeight="1">
      <c r="A2096" s="121"/>
      <c r="B2096" s="114"/>
      <c r="C2096" s="80" t="s">
        <v>201</v>
      </c>
      <c r="D2096" s="62">
        <v>0</v>
      </c>
      <c r="E2096" s="62">
        <v>0</v>
      </c>
      <c r="F2096" s="62">
        <v>0</v>
      </c>
      <c r="G2096" s="62">
        <v>0</v>
      </c>
      <c r="H2096" s="69">
        <v>0</v>
      </c>
      <c r="I2096" s="69">
        <v>0</v>
      </c>
      <c r="J2096" s="62">
        <v>0</v>
      </c>
      <c r="K2096" s="49">
        <v>0</v>
      </c>
    </row>
    <row r="2097" spans="1:11" s="7" customFormat="1" ht="15" customHeight="1">
      <c r="A2097" s="121"/>
      <c r="B2097" s="114"/>
      <c r="C2097" s="80" t="s">
        <v>218</v>
      </c>
      <c r="D2097" s="62">
        <v>0</v>
      </c>
      <c r="E2097" s="62">
        <v>0</v>
      </c>
      <c r="F2097" s="69">
        <v>0</v>
      </c>
      <c r="G2097" s="62">
        <v>0</v>
      </c>
      <c r="H2097" s="69">
        <v>0</v>
      </c>
      <c r="I2097" s="69">
        <v>0</v>
      </c>
      <c r="J2097" s="62">
        <v>0</v>
      </c>
      <c r="K2097" s="49">
        <v>0</v>
      </c>
    </row>
    <row r="2098" spans="1:11" s="7" customFormat="1" ht="15" customHeight="1">
      <c r="A2098" s="121"/>
      <c r="B2098" s="114"/>
      <c r="C2098" s="80" t="s">
        <v>202</v>
      </c>
      <c r="D2098" s="62">
        <v>0</v>
      </c>
      <c r="E2098" s="62">
        <v>0</v>
      </c>
      <c r="F2098" s="69">
        <v>0</v>
      </c>
      <c r="G2098" s="62">
        <v>0</v>
      </c>
      <c r="H2098" s="49">
        <v>0</v>
      </c>
      <c r="I2098" s="70">
        <v>0</v>
      </c>
      <c r="J2098" s="62" t="s">
        <v>265</v>
      </c>
      <c r="K2098" s="62" t="s">
        <v>265</v>
      </c>
    </row>
    <row r="2099" spans="1:11" s="7" customFormat="1" ht="15" customHeight="1">
      <c r="A2099" s="121"/>
      <c r="B2099" s="114"/>
      <c r="C2099" s="80" t="s">
        <v>219</v>
      </c>
      <c r="D2099" s="48">
        <v>0</v>
      </c>
      <c r="E2099" s="71" t="s">
        <v>265</v>
      </c>
      <c r="F2099" s="113" t="s">
        <v>265</v>
      </c>
      <c r="G2099" s="113" t="s">
        <v>265</v>
      </c>
      <c r="H2099" s="48">
        <v>0</v>
      </c>
      <c r="I2099" s="57">
        <v>0</v>
      </c>
      <c r="J2099" s="71" t="s">
        <v>265</v>
      </c>
      <c r="K2099" s="71" t="s">
        <v>265</v>
      </c>
    </row>
    <row r="2100" spans="1:11" s="7" customFormat="1" ht="56.25" customHeight="1">
      <c r="A2100" s="121"/>
      <c r="B2100" s="114"/>
      <c r="C2100" s="80" t="s">
        <v>220</v>
      </c>
      <c r="D2100" s="48">
        <v>0</v>
      </c>
      <c r="E2100" s="71" t="s">
        <v>265</v>
      </c>
      <c r="F2100" s="113" t="s">
        <v>265</v>
      </c>
      <c r="G2100" s="113" t="s">
        <v>265</v>
      </c>
      <c r="H2100" s="48">
        <v>0</v>
      </c>
      <c r="I2100" s="57">
        <v>0</v>
      </c>
      <c r="J2100" s="71" t="s">
        <v>265</v>
      </c>
      <c r="K2100" s="71" t="s">
        <v>265</v>
      </c>
    </row>
    <row r="2101" spans="1:11" s="7" customFormat="1">
      <c r="A2101" s="72"/>
      <c r="B2101" s="72"/>
      <c r="C2101" s="72"/>
      <c r="D2101" s="42"/>
      <c r="E2101" s="42"/>
      <c r="F2101" s="96"/>
      <c r="G2101" s="42"/>
      <c r="H2101" s="96"/>
      <c r="I2101" s="42"/>
      <c r="J2101" s="42"/>
      <c r="K2101" s="42"/>
    </row>
    <row r="2102" spans="1:11" s="7" customFormat="1">
      <c r="A2102" s="72"/>
      <c r="B2102" s="72"/>
      <c r="C2102" s="72"/>
      <c r="D2102" s="42"/>
      <c r="E2102" s="42"/>
      <c r="F2102" s="96"/>
      <c r="G2102" s="42"/>
      <c r="H2102" s="96"/>
      <c r="I2102" s="42"/>
      <c r="J2102" s="42"/>
      <c r="K2102" s="42"/>
    </row>
    <row r="2103" spans="1:11" s="7" customFormat="1">
      <c r="A2103" s="72"/>
      <c r="B2103" s="72"/>
      <c r="C2103" s="72"/>
      <c r="D2103" s="42"/>
      <c r="E2103" s="42"/>
      <c r="F2103" s="96"/>
      <c r="G2103" s="42"/>
      <c r="H2103" s="96"/>
      <c r="I2103" s="42"/>
      <c r="J2103" s="42"/>
      <c r="K2103" s="42"/>
    </row>
    <row r="2104" spans="1:11" s="7" customFormat="1">
      <c r="A2104" s="72"/>
      <c r="B2104" s="72"/>
      <c r="C2104" s="72"/>
      <c r="D2104" s="42"/>
      <c r="E2104" s="42"/>
      <c r="F2104" s="96"/>
      <c r="G2104" s="42"/>
      <c r="H2104" s="96"/>
      <c r="I2104" s="42"/>
      <c r="J2104" s="42"/>
      <c r="K2104" s="42"/>
    </row>
    <row r="2105" spans="1:11" s="7" customFormat="1">
      <c r="A2105" s="72"/>
      <c r="B2105" s="72"/>
      <c r="C2105" s="72"/>
      <c r="D2105" s="42"/>
      <c r="E2105" s="42"/>
      <c r="F2105" s="96"/>
      <c r="G2105" s="42"/>
      <c r="H2105" s="96"/>
      <c r="I2105" s="42"/>
      <c r="J2105" s="42"/>
      <c r="K2105" s="42"/>
    </row>
    <row r="2106" spans="1:11" s="7" customFormat="1" ht="15" customHeight="1">
      <c r="A2106" s="72"/>
      <c r="B2106" s="72"/>
      <c r="C2106" s="72"/>
      <c r="D2106" s="42"/>
      <c r="E2106" s="42"/>
      <c r="F2106" s="96"/>
      <c r="G2106" s="42"/>
      <c r="H2106" s="96"/>
      <c r="I2106" s="42"/>
      <c r="J2106" s="42"/>
      <c r="K2106" s="42"/>
    </row>
    <row r="2107" spans="1:11" s="7" customFormat="1">
      <c r="A2107" s="72"/>
      <c r="B2107" s="72"/>
      <c r="C2107" s="72"/>
      <c r="D2107" s="42"/>
      <c r="E2107" s="42"/>
      <c r="F2107" s="96"/>
      <c r="G2107" s="42"/>
      <c r="H2107" s="96"/>
      <c r="I2107" s="42"/>
      <c r="J2107" s="42"/>
      <c r="K2107" s="42"/>
    </row>
    <row r="2108" spans="1:11" s="7" customFormat="1">
      <c r="A2108" s="72"/>
      <c r="B2108" s="72"/>
      <c r="C2108" s="72"/>
      <c r="D2108" s="42"/>
      <c r="E2108" s="42"/>
      <c r="F2108" s="96"/>
      <c r="G2108" s="42"/>
      <c r="H2108" s="96"/>
      <c r="I2108" s="42"/>
      <c r="J2108" s="42"/>
      <c r="K2108" s="42"/>
    </row>
    <row r="2109" spans="1:11" s="7" customFormat="1">
      <c r="A2109" s="72"/>
      <c r="B2109" s="72"/>
      <c r="C2109" s="72"/>
      <c r="D2109" s="42"/>
      <c r="E2109" s="42"/>
      <c r="F2109" s="96"/>
      <c r="G2109" s="42"/>
      <c r="H2109" s="96"/>
      <c r="I2109" s="42"/>
      <c r="J2109" s="42"/>
      <c r="K2109" s="42"/>
    </row>
    <row r="2110" spans="1:11" s="7" customFormat="1">
      <c r="A2110" s="72"/>
      <c r="B2110" s="72"/>
      <c r="C2110" s="72"/>
      <c r="D2110" s="42"/>
      <c r="E2110" s="42"/>
      <c r="F2110" s="96"/>
      <c r="G2110" s="42"/>
      <c r="H2110" s="96"/>
      <c r="I2110" s="42"/>
      <c r="J2110" s="42"/>
      <c r="K2110" s="42"/>
    </row>
    <row r="2111" spans="1:11" s="7" customFormat="1">
      <c r="A2111" s="72"/>
      <c r="B2111" s="72"/>
      <c r="C2111" s="72"/>
      <c r="D2111" s="42"/>
      <c r="E2111" s="42"/>
      <c r="F2111" s="96"/>
      <c r="G2111" s="42"/>
      <c r="H2111" s="96"/>
      <c r="I2111" s="42"/>
      <c r="J2111" s="42"/>
      <c r="K2111" s="42"/>
    </row>
    <row r="2112" spans="1:11" s="7" customFormat="1">
      <c r="A2112" s="72"/>
      <c r="B2112" s="72"/>
      <c r="C2112" s="72"/>
      <c r="D2112" s="42"/>
      <c r="E2112" s="42"/>
      <c r="F2112" s="96"/>
      <c r="G2112" s="42"/>
      <c r="H2112" s="96"/>
      <c r="I2112" s="42"/>
      <c r="J2112" s="42"/>
      <c r="K2112" s="42"/>
    </row>
    <row r="2113" spans="1:11" s="7" customFormat="1" ht="15" customHeight="1">
      <c r="A2113" s="72"/>
      <c r="B2113" s="72"/>
      <c r="C2113" s="72"/>
      <c r="D2113" s="42"/>
      <c r="E2113" s="42"/>
      <c r="F2113" s="96"/>
      <c r="G2113" s="42"/>
      <c r="H2113" s="96"/>
      <c r="I2113" s="42"/>
      <c r="J2113" s="42"/>
      <c r="K2113" s="42"/>
    </row>
    <row r="2114" spans="1:11" s="7" customFormat="1">
      <c r="A2114" s="72"/>
      <c r="B2114" s="72"/>
      <c r="C2114" s="72"/>
      <c r="D2114" s="42"/>
      <c r="E2114" s="42"/>
      <c r="F2114" s="96"/>
      <c r="G2114" s="42"/>
      <c r="H2114" s="96"/>
      <c r="I2114" s="42"/>
      <c r="J2114" s="42"/>
      <c r="K2114" s="42"/>
    </row>
    <row r="2115" spans="1:11" s="7" customFormat="1">
      <c r="A2115" s="72"/>
      <c r="B2115" s="72"/>
      <c r="C2115" s="72"/>
      <c r="D2115" s="42"/>
      <c r="E2115" s="42"/>
      <c r="F2115" s="96"/>
      <c r="G2115" s="42"/>
      <c r="H2115" s="96"/>
      <c r="I2115" s="42"/>
      <c r="J2115" s="42"/>
      <c r="K2115" s="42"/>
    </row>
    <row r="2116" spans="1:11" s="7" customFormat="1">
      <c r="A2116" s="72"/>
      <c r="B2116" s="72"/>
      <c r="C2116" s="72"/>
      <c r="D2116" s="42"/>
      <c r="E2116" s="42"/>
      <c r="F2116" s="96"/>
      <c r="G2116" s="42"/>
      <c r="H2116" s="96"/>
      <c r="I2116" s="42"/>
      <c r="J2116" s="42"/>
      <c r="K2116" s="42"/>
    </row>
    <row r="2117" spans="1:11" s="7" customFormat="1">
      <c r="A2117" s="72"/>
      <c r="B2117" s="72"/>
      <c r="C2117" s="72"/>
      <c r="D2117" s="42"/>
      <c r="E2117" s="42"/>
      <c r="F2117" s="96"/>
      <c r="G2117" s="42"/>
      <c r="H2117" s="96"/>
      <c r="I2117" s="42"/>
      <c r="J2117" s="42"/>
      <c r="K2117" s="42"/>
    </row>
    <row r="2118" spans="1:11" s="7" customFormat="1">
      <c r="A2118" s="72"/>
      <c r="B2118" s="72"/>
      <c r="C2118" s="72"/>
      <c r="D2118" s="42"/>
      <c r="E2118" s="42"/>
      <c r="F2118" s="96"/>
      <c r="G2118" s="42"/>
      <c r="H2118" s="96"/>
      <c r="I2118" s="42"/>
      <c r="J2118" s="42"/>
      <c r="K2118" s="42"/>
    </row>
    <row r="2119" spans="1:11" s="7" customFormat="1">
      <c r="A2119" s="72"/>
      <c r="B2119" s="72"/>
      <c r="C2119" s="72"/>
      <c r="D2119" s="42"/>
      <c r="E2119" s="42"/>
      <c r="F2119" s="96"/>
      <c r="G2119" s="42"/>
      <c r="H2119" s="96"/>
      <c r="I2119" s="42"/>
      <c r="J2119" s="42"/>
      <c r="K2119" s="42"/>
    </row>
    <row r="2120" spans="1:11" s="7" customFormat="1" ht="15" customHeight="1">
      <c r="A2120" s="72"/>
      <c r="B2120" s="72"/>
      <c r="C2120" s="72"/>
      <c r="D2120" s="42"/>
      <c r="E2120" s="42"/>
      <c r="F2120" s="96"/>
      <c r="G2120" s="42"/>
      <c r="H2120" s="96"/>
      <c r="I2120" s="42"/>
      <c r="J2120" s="42"/>
      <c r="K2120" s="42"/>
    </row>
    <row r="2121" spans="1:11" s="7" customFormat="1">
      <c r="A2121" s="72"/>
      <c r="B2121" s="72"/>
      <c r="C2121" s="72"/>
      <c r="D2121" s="42"/>
      <c r="E2121" s="42"/>
      <c r="F2121" s="96"/>
      <c r="G2121" s="42"/>
      <c r="H2121" s="96"/>
      <c r="I2121" s="42"/>
      <c r="J2121" s="42"/>
      <c r="K2121" s="42"/>
    </row>
    <row r="2122" spans="1:11" s="7" customFormat="1">
      <c r="A2122" s="72"/>
      <c r="B2122" s="72"/>
      <c r="C2122" s="72"/>
      <c r="D2122" s="42"/>
      <c r="E2122" s="42"/>
      <c r="F2122" s="96"/>
      <c r="G2122" s="42"/>
      <c r="H2122" s="96"/>
      <c r="I2122" s="42"/>
      <c r="J2122" s="42"/>
      <c r="K2122" s="42"/>
    </row>
    <row r="2123" spans="1:11" s="7" customFormat="1">
      <c r="A2123" s="72"/>
      <c r="B2123" s="72"/>
      <c r="C2123" s="72"/>
      <c r="D2123" s="42"/>
      <c r="E2123" s="42"/>
      <c r="F2123" s="96"/>
      <c r="G2123" s="42"/>
      <c r="H2123" s="96"/>
      <c r="I2123" s="42"/>
      <c r="J2123" s="42"/>
      <c r="K2123" s="42"/>
    </row>
    <row r="2124" spans="1:11" s="7" customFormat="1">
      <c r="A2124" s="72"/>
      <c r="B2124" s="72"/>
      <c r="C2124" s="72"/>
      <c r="D2124" s="42"/>
      <c r="E2124" s="42"/>
      <c r="F2124" s="96"/>
      <c r="G2124" s="42"/>
      <c r="H2124" s="96"/>
      <c r="I2124" s="42"/>
      <c r="J2124" s="42"/>
      <c r="K2124" s="42"/>
    </row>
    <row r="2125" spans="1:11" s="7" customFormat="1">
      <c r="A2125" s="72"/>
      <c r="B2125" s="72"/>
      <c r="C2125" s="72"/>
      <c r="D2125" s="42"/>
      <c r="E2125" s="42"/>
      <c r="F2125" s="96"/>
      <c r="G2125" s="42"/>
      <c r="H2125" s="96"/>
      <c r="I2125" s="42"/>
      <c r="J2125" s="42"/>
      <c r="K2125" s="42"/>
    </row>
    <row r="2126" spans="1:11" s="7" customFormat="1">
      <c r="A2126" s="72"/>
      <c r="B2126" s="72"/>
      <c r="C2126" s="72"/>
      <c r="D2126" s="42"/>
      <c r="E2126" s="42"/>
      <c r="F2126" s="96"/>
      <c r="G2126" s="42"/>
      <c r="H2126" s="96"/>
      <c r="I2126" s="42"/>
      <c r="J2126" s="42"/>
      <c r="K2126" s="42"/>
    </row>
    <row r="2127" spans="1:11" s="7" customFormat="1" ht="15" customHeight="1">
      <c r="A2127" s="72"/>
      <c r="B2127" s="72"/>
      <c r="C2127" s="72"/>
      <c r="D2127" s="42"/>
      <c r="E2127" s="42"/>
      <c r="F2127" s="96"/>
      <c r="G2127" s="42"/>
      <c r="H2127" s="96"/>
      <c r="I2127" s="42"/>
      <c r="J2127" s="42"/>
      <c r="K2127" s="42"/>
    </row>
    <row r="2128" spans="1:11" s="7" customFormat="1">
      <c r="A2128" s="72"/>
      <c r="B2128" s="72"/>
      <c r="C2128" s="72"/>
      <c r="D2128" s="42"/>
      <c r="E2128" s="42"/>
      <c r="F2128" s="96"/>
      <c r="G2128" s="42"/>
      <c r="H2128" s="96"/>
      <c r="I2128" s="42"/>
      <c r="J2128" s="42"/>
      <c r="K2128" s="42"/>
    </row>
    <row r="2129" spans="1:11" s="7" customFormat="1">
      <c r="A2129" s="72"/>
      <c r="B2129" s="72"/>
      <c r="C2129" s="72"/>
      <c r="D2129" s="42"/>
      <c r="E2129" s="42"/>
      <c r="F2129" s="96"/>
      <c r="G2129" s="42"/>
      <c r="H2129" s="96"/>
      <c r="I2129" s="42"/>
      <c r="J2129" s="42"/>
      <c r="K2129" s="42"/>
    </row>
    <row r="2130" spans="1:11" s="7" customFormat="1">
      <c r="A2130" s="72"/>
      <c r="B2130" s="72"/>
      <c r="C2130" s="72"/>
      <c r="D2130" s="42"/>
      <c r="E2130" s="42"/>
      <c r="F2130" s="96"/>
      <c r="G2130" s="42"/>
      <c r="H2130" s="96"/>
      <c r="I2130" s="42"/>
      <c r="J2130" s="42"/>
      <c r="K2130" s="42"/>
    </row>
    <row r="2131" spans="1:11" s="7" customFormat="1">
      <c r="A2131" s="72"/>
      <c r="B2131" s="72"/>
      <c r="C2131" s="72"/>
      <c r="D2131" s="42"/>
      <c r="E2131" s="42"/>
      <c r="F2131" s="96"/>
      <c r="G2131" s="42"/>
      <c r="H2131" s="96"/>
      <c r="I2131" s="42"/>
      <c r="J2131" s="42"/>
      <c r="K2131" s="42"/>
    </row>
    <row r="2132" spans="1:11" s="7" customFormat="1">
      <c r="A2132" s="72"/>
      <c r="B2132" s="72"/>
      <c r="C2132" s="72"/>
      <c r="D2132" s="42"/>
      <c r="E2132" s="42"/>
      <c r="F2132" s="96"/>
      <c r="G2132" s="42"/>
      <c r="H2132" s="96"/>
      <c r="I2132" s="42"/>
      <c r="J2132" s="42"/>
      <c r="K2132" s="42"/>
    </row>
    <row r="2133" spans="1:11" s="7" customFormat="1">
      <c r="A2133" s="72"/>
      <c r="B2133" s="72"/>
      <c r="C2133" s="72"/>
      <c r="D2133" s="42"/>
      <c r="E2133" s="42"/>
      <c r="F2133" s="96"/>
      <c r="G2133" s="42"/>
      <c r="H2133" s="96"/>
      <c r="I2133" s="42"/>
      <c r="J2133" s="42"/>
      <c r="K2133" s="42"/>
    </row>
    <row r="2134" spans="1:11" s="7" customFormat="1" ht="15" customHeight="1">
      <c r="A2134" s="72"/>
      <c r="B2134" s="72"/>
      <c r="C2134" s="72"/>
      <c r="D2134" s="42"/>
      <c r="E2134" s="42"/>
      <c r="F2134" s="96"/>
      <c r="G2134" s="42"/>
      <c r="H2134" s="96"/>
      <c r="I2134" s="42"/>
      <c r="J2134" s="42"/>
      <c r="K2134" s="42"/>
    </row>
    <row r="2135" spans="1:11" s="7" customFormat="1">
      <c r="A2135" s="72"/>
      <c r="B2135" s="72"/>
      <c r="C2135" s="72"/>
      <c r="D2135" s="42"/>
      <c r="E2135" s="42"/>
      <c r="F2135" s="96"/>
      <c r="G2135" s="42"/>
      <c r="H2135" s="96"/>
      <c r="I2135" s="42"/>
      <c r="J2135" s="42"/>
      <c r="K2135" s="42"/>
    </row>
    <row r="2136" spans="1:11" s="7" customFormat="1">
      <c r="A2136" s="72"/>
      <c r="B2136" s="72"/>
      <c r="C2136" s="72"/>
      <c r="D2136" s="42"/>
      <c r="E2136" s="42"/>
      <c r="F2136" s="96"/>
      <c r="G2136" s="42"/>
      <c r="H2136" s="96"/>
      <c r="I2136" s="42"/>
      <c r="J2136" s="42"/>
      <c r="K2136" s="42"/>
    </row>
    <row r="2137" spans="1:11" s="7" customFormat="1">
      <c r="A2137" s="72"/>
      <c r="B2137" s="72"/>
      <c r="C2137" s="72"/>
      <c r="D2137" s="42"/>
      <c r="E2137" s="42"/>
      <c r="F2137" s="96"/>
      <c r="G2137" s="42"/>
      <c r="H2137" s="96"/>
      <c r="I2137" s="42"/>
      <c r="J2137" s="42"/>
      <c r="K2137" s="42"/>
    </row>
    <row r="2138" spans="1:11" s="7" customFormat="1">
      <c r="A2138" s="72"/>
      <c r="B2138" s="72"/>
      <c r="C2138" s="72"/>
      <c r="D2138" s="42"/>
      <c r="E2138" s="42"/>
      <c r="F2138" s="96"/>
      <c r="G2138" s="42"/>
      <c r="H2138" s="96"/>
      <c r="I2138" s="42"/>
      <c r="J2138" s="42"/>
      <c r="K2138" s="42"/>
    </row>
    <row r="2139" spans="1:11" s="7" customFormat="1">
      <c r="A2139" s="72"/>
      <c r="B2139" s="72"/>
      <c r="C2139" s="72"/>
      <c r="D2139" s="42"/>
      <c r="E2139" s="42"/>
      <c r="F2139" s="96"/>
      <c r="G2139" s="42"/>
      <c r="H2139" s="96"/>
      <c r="I2139" s="42"/>
      <c r="J2139" s="42"/>
      <c r="K2139" s="42"/>
    </row>
    <row r="2140" spans="1:11" s="7" customFormat="1">
      <c r="A2140" s="72"/>
      <c r="B2140" s="72"/>
      <c r="C2140" s="72"/>
      <c r="D2140" s="42"/>
      <c r="E2140" s="42"/>
      <c r="F2140" s="96"/>
      <c r="G2140" s="42"/>
      <c r="H2140" s="96"/>
      <c r="I2140" s="42"/>
      <c r="J2140" s="42"/>
      <c r="K2140" s="42"/>
    </row>
    <row r="2141" spans="1:11" s="7" customFormat="1" ht="15" customHeight="1">
      <c r="A2141" s="72"/>
      <c r="B2141" s="72"/>
      <c r="C2141" s="72"/>
      <c r="D2141" s="42"/>
      <c r="E2141" s="42"/>
      <c r="F2141" s="96"/>
      <c r="G2141" s="42"/>
      <c r="H2141" s="96"/>
      <c r="I2141" s="42"/>
      <c r="J2141" s="42"/>
      <c r="K2141" s="42"/>
    </row>
    <row r="2142" spans="1:11" s="7" customFormat="1">
      <c r="A2142" s="72"/>
      <c r="B2142" s="72"/>
      <c r="C2142" s="72"/>
      <c r="D2142" s="42"/>
      <c r="E2142" s="42"/>
      <c r="F2142" s="96"/>
      <c r="G2142" s="42"/>
      <c r="H2142" s="96"/>
      <c r="I2142" s="42"/>
      <c r="J2142" s="42"/>
      <c r="K2142" s="42"/>
    </row>
    <row r="2143" spans="1:11" s="7" customFormat="1">
      <c r="A2143" s="72"/>
      <c r="B2143" s="72"/>
      <c r="C2143" s="72"/>
      <c r="D2143" s="42"/>
      <c r="E2143" s="42"/>
      <c r="F2143" s="96"/>
      <c r="G2143" s="42"/>
      <c r="H2143" s="96"/>
      <c r="I2143" s="42"/>
      <c r="J2143" s="42"/>
      <c r="K2143" s="42"/>
    </row>
    <row r="2144" spans="1:11" s="7" customFormat="1">
      <c r="A2144" s="72"/>
      <c r="B2144" s="72"/>
      <c r="C2144" s="72"/>
      <c r="D2144" s="42"/>
      <c r="E2144" s="42"/>
      <c r="F2144" s="96"/>
      <c r="G2144" s="42"/>
      <c r="H2144" s="96"/>
      <c r="I2144" s="42"/>
      <c r="J2144" s="42"/>
      <c r="K2144" s="42"/>
    </row>
    <row r="2145" spans="1:11" s="7" customFormat="1">
      <c r="A2145" s="72"/>
      <c r="B2145" s="72"/>
      <c r="C2145" s="72"/>
      <c r="D2145" s="42"/>
      <c r="E2145" s="42"/>
      <c r="F2145" s="96"/>
      <c r="G2145" s="42"/>
      <c r="H2145" s="96"/>
      <c r="I2145" s="42"/>
      <c r="J2145" s="42"/>
      <c r="K2145" s="42"/>
    </row>
    <row r="2146" spans="1:11" s="7" customFormat="1">
      <c r="A2146" s="72"/>
      <c r="B2146" s="72"/>
      <c r="C2146" s="72"/>
      <c r="D2146" s="42"/>
      <c r="E2146" s="42"/>
      <c r="F2146" s="96"/>
      <c r="G2146" s="42"/>
      <c r="H2146" s="96"/>
      <c r="I2146" s="42"/>
      <c r="J2146" s="42"/>
      <c r="K2146" s="42"/>
    </row>
    <row r="2147" spans="1:11" s="7" customFormat="1">
      <c r="A2147" s="72"/>
      <c r="B2147" s="72"/>
      <c r="C2147" s="72"/>
      <c r="D2147" s="42"/>
      <c r="E2147" s="42"/>
      <c r="F2147" s="96"/>
      <c r="G2147" s="42"/>
      <c r="H2147" s="96"/>
      <c r="I2147" s="42"/>
      <c r="J2147" s="42"/>
      <c r="K2147" s="42"/>
    </row>
    <row r="2148" spans="1:11" s="7" customFormat="1" ht="17.25" customHeight="1">
      <c r="A2148" s="72"/>
      <c r="B2148" s="72"/>
      <c r="C2148" s="72"/>
      <c r="D2148" s="42"/>
      <c r="E2148" s="42"/>
      <c r="F2148" s="96"/>
      <c r="G2148" s="42"/>
      <c r="H2148" s="96"/>
      <c r="I2148" s="42"/>
      <c r="J2148" s="42"/>
      <c r="K2148" s="42"/>
    </row>
    <row r="2149" spans="1:11" s="7" customFormat="1">
      <c r="A2149" s="72"/>
      <c r="B2149" s="72"/>
      <c r="C2149" s="72"/>
      <c r="D2149" s="42"/>
      <c r="E2149" s="42"/>
      <c r="F2149" s="96"/>
      <c r="G2149" s="42"/>
      <c r="H2149" s="96"/>
      <c r="I2149" s="42"/>
      <c r="J2149" s="42"/>
      <c r="K2149" s="42"/>
    </row>
    <row r="2150" spans="1:11" s="7" customFormat="1">
      <c r="A2150" s="72"/>
      <c r="B2150" s="72"/>
      <c r="C2150" s="72"/>
      <c r="D2150" s="42"/>
      <c r="E2150" s="42"/>
      <c r="F2150" s="96"/>
      <c r="G2150" s="42"/>
      <c r="H2150" s="96"/>
      <c r="I2150" s="42"/>
      <c r="J2150" s="42"/>
      <c r="K2150" s="42"/>
    </row>
    <row r="2151" spans="1:11" s="7" customFormat="1">
      <c r="A2151" s="72"/>
      <c r="B2151" s="72"/>
      <c r="C2151" s="72"/>
      <c r="D2151" s="42"/>
      <c r="E2151" s="42"/>
      <c r="F2151" s="96"/>
      <c r="G2151" s="42"/>
      <c r="H2151" s="96"/>
      <c r="I2151" s="42"/>
      <c r="J2151" s="42"/>
      <c r="K2151" s="42"/>
    </row>
    <row r="2152" spans="1:11" s="7" customFormat="1">
      <c r="A2152" s="72"/>
      <c r="B2152" s="72"/>
      <c r="C2152" s="72"/>
      <c r="D2152" s="42"/>
      <c r="E2152" s="42"/>
      <c r="F2152" s="96"/>
      <c r="G2152" s="42"/>
      <c r="H2152" s="96"/>
      <c r="I2152" s="42"/>
      <c r="J2152" s="42"/>
      <c r="K2152" s="42"/>
    </row>
    <row r="2153" spans="1:11" s="7" customFormat="1">
      <c r="A2153" s="72"/>
      <c r="B2153" s="72"/>
      <c r="C2153" s="72"/>
      <c r="D2153" s="42"/>
      <c r="E2153" s="42"/>
      <c r="F2153" s="96"/>
      <c r="G2153" s="42"/>
      <c r="H2153" s="96"/>
      <c r="I2153" s="42"/>
      <c r="J2153" s="42"/>
      <c r="K2153" s="42"/>
    </row>
    <row r="2154" spans="1:11" s="7" customFormat="1">
      <c r="A2154" s="72"/>
      <c r="B2154" s="72"/>
      <c r="C2154" s="72"/>
      <c r="D2154" s="42"/>
      <c r="E2154" s="42"/>
      <c r="F2154" s="96"/>
      <c r="G2154" s="42"/>
      <c r="H2154" s="96"/>
      <c r="I2154" s="42"/>
      <c r="J2154" s="42"/>
      <c r="K2154" s="42"/>
    </row>
    <row r="2155" spans="1:11" s="7" customFormat="1">
      <c r="A2155" s="72"/>
      <c r="B2155" s="72"/>
      <c r="C2155" s="72"/>
      <c r="D2155" s="42"/>
      <c r="E2155" s="42"/>
      <c r="F2155" s="96"/>
      <c r="G2155" s="42"/>
      <c r="H2155" s="96"/>
      <c r="I2155" s="42"/>
      <c r="J2155" s="42"/>
      <c r="K2155" s="42"/>
    </row>
    <row r="2156" spans="1:11" s="7" customFormat="1">
      <c r="A2156" s="72"/>
      <c r="B2156" s="72"/>
      <c r="C2156" s="72"/>
      <c r="D2156" s="42"/>
      <c r="E2156" s="42"/>
      <c r="F2156" s="96"/>
      <c r="G2156" s="42"/>
      <c r="H2156" s="96"/>
      <c r="I2156" s="42"/>
      <c r="J2156" s="42"/>
      <c r="K2156" s="42"/>
    </row>
    <row r="2157" spans="1:11" s="7" customFormat="1">
      <c r="A2157" s="72"/>
      <c r="B2157" s="72"/>
      <c r="C2157" s="72"/>
      <c r="D2157" s="42"/>
      <c r="E2157" s="42"/>
      <c r="F2157" s="96"/>
      <c r="G2157" s="42"/>
      <c r="H2157" s="96"/>
      <c r="I2157" s="42"/>
      <c r="J2157" s="42"/>
      <c r="K2157" s="42"/>
    </row>
    <row r="2158" spans="1:11" s="7" customFormat="1">
      <c r="A2158" s="72"/>
      <c r="B2158" s="72"/>
      <c r="C2158" s="72"/>
      <c r="D2158" s="42"/>
      <c r="E2158" s="42"/>
      <c r="F2158" s="96"/>
      <c r="G2158" s="42"/>
      <c r="H2158" s="96"/>
      <c r="I2158" s="42"/>
      <c r="J2158" s="42"/>
      <c r="K2158" s="42"/>
    </row>
    <row r="2159" spans="1:11" s="7" customFormat="1">
      <c r="A2159" s="72"/>
      <c r="B2159" s="72"/>
      <c r="C2159" s="72"/>
      <c r="D2159" s="42"/>
      <c r="E2159" s="42"/>
      <c r="F2159" s="96"/>
      <c r="G2159" s="42"/>
      <c r="H2159" s="96"/>
      <c r="I2159" s="42"/>
      <c r="J2159" s="42"/>
      <c r="K2159" s="42"/>
    </row>
    <row r="2160" spans="1:11" s="7" customFormat="1">
      <c r="A2160" s="72"/>
      <c r="B2160" s="72"/>
      <c r="C2160" s="72"/>
      <c r="D2160" s="42"/>
      <c r="E2160" s="42"/>
      <c r="F2160" s="96"/>
      <c r="G2160" s="42"/>
      <c r="H2160" s="96"/>
      <c r="I2160" s="42"/>
      <c r="J2160" s="42"/>
      <c r="K2160" s="42"/>
    </row>
    <row r="2161" spans="1:11" s="7" customFormat="1">
      <c r="A2161" s="72"/>
      <c r="B2161" s="72"/>
      <c r="C2161" s="72"/>
      <c r="D2161" s="42"/>
      <c r="E2161" s="42"/>
      <c r="F2161" s="96"/>
      <c r="G2161" s="42"/>
      <c r="H2161" s="96"/>
      <c r="I2161" s="42"/>
      <c r="J2161" s="42"/>
      <c r="K2161" s="42"/>
    </row>
    <row r="2162" spans="1:11" s="7" customFormat="1" ht="14.45" customHeight="1">
      <c r="A2162" s="72"/>
      <c r="B2162" s="72"/>
      <c r="C2162" s="72"/>
      <c r="D2162" s="42"/>
      <c r="E2162" s="42"/>
      <c r="F2162" s="96"/>
      <c r="G2162" s="42"/>
      <c r="H2162" s="96"/>
      <c r="I2162" s="42"/>
      <c r="J2162" s="42"/>
      <c r="K2162" s="42"/>
    </row>
    <row r="2163" spans="1:11" s="7" customFormat="1">
      <c r="A2163" s="72"/>
      <c r="B2163" s="72"/>
      <c r="C2163" s="72"/>
      <c r="D2163" s="42"/>
      <c r="E2163" s="42"/>
      <c r="F2163" s="96"/>
      <c r="G2163" s="42"/>
      <c r="H2163" s="96"/>
      <c r="I2163" s="42"/>
      <c r="J2163" s="42"/>
      <c r="K2163" s="42"/>
    </row>
    <row r="2164" spans="1:11" s="7" customFormat="1">
      <c r="A2164" s="72"/>
      <c r="B2164" s="72"/>
      <c r="C2164" s="72"/>
      <c r="D2164" s="42"/>
      <c r="E2164" s="42"/>
      <c r="F2164" s="96"/>
      <c r="G2164" s="42"/>
      <c r="H2164" s="96"/>
      <c r="I2164" s="42"/>
      <c r="J2164" s="42"/>
      <c r="K2164" s="42"/>
    </row>
    <row r="2165" spans="1:11" s="7" customFormat="1">
      <c r="A2165" s="72"/>
      <c r="B2165" s="72"/>
      <c r="C2165" s="72"/>
      <c r="D2165" s="42"/>
      <c r="E2165" s="42"/>
      <c r="F2165" s="96"/>
      <c r="G2165" s="42"/>
      <c r="H2165" s="96"/>
      <c r="I2165" s="42"/>
      <c r="J2165" s="42"/>
      <c r="K2165" s="42"/>
    </row>
    <row r="2166" spans="1:11" s="7" customFormat="1">
      <c r="A2166" s="72"/>
      <c r="B2166" s="72"/>
      <c r="C2166" s="72"/>
      <c r="D2166" s="42"/>
      <c r="E2166" s="42"/>
      <c r="F2166" s="96"/>
      <c r="G2166" s="42"/>
      <c r="H2166" s="96"/>
      <c r="I2166" s="42"/>
      <c r="J2166" s="42"/>
      <c r="K2166" s="42"/>
    </row>
    <row r="2167" spans="1:11" s="7" customFormat="1">
      <c r="A2167" s="72"/>
      <c r="B2167" s="72"/>
      <c r="C2167" s="72"/>
      <c r="D2167" s="42"/>
      <c r="E2167" s="42"/>
      <c r="F2167" s="96"/>
      <c r="G2167" s="42"/>
      <c r="H2167" s="96"/>
      <c r="I2167" s="42"/>
      <c r="J2167" s="42"/>
      <c r="K2167" s="42"/>
    </row>
    <row r="2168" spans="1:11" s="7" customFormat="1">
      <c r="A2168" s="72"/>
      <c r="B2168" s="72"/>
      <c r="C2168" s="72"/>
      <c r="D2168" s="42"/>
      <c r="E2168" s="42"/>
      <c r="F2168" s="96"/>
      <c r="G2168" s="42"/>
      <c r="H2168" s="96"/>
      <c r="I2168" s="42"/>
      <c r="J2168" s="42"/>
      <c r="K2168" s="42"/>
    </row>
    <row r="2169" spans="1:11" s="7" customFormat="1" ht="14.45" customHeight="1">
      <c r="A2169" s="72"/>
      <c r="B2169" s="72"/>
      <c r="C2169" s="72"/>
      <c r="D2169" s="42"/>
      <c r="E2169" s="42"/>
      <c r="F2169" s="96"/>
      <c r="G2169" s="42"/>
      <c r="H2169" s="96"/>
      <c r="I2169" s="42"/>
      <c r="J2169" s="42"/>
      <c r="K2169" s="42"/>
    </row>
    <row r="2170" spans="1:11" s="7" customFormat="1">
      <c r="A2170" s="72"/>
      <c r="B2170" s="72"/>
      <c r="C2170" s="72"/>
      <c r="D2170" s="42"/>
      <c r="E2170" s="42"/>
      <c r="F2170" s="96"/>
      <c r="G2170" s="42"/>
      <c r="H2170" s="96"/>
      <c r="I2170" s="42"/>
      <c r="J2170" s="42"/>
      <c r="K2170" s="42"/>
    </row>
    <row r="2171" spans="1:11" s="7" customFormat="1">
      <c r="A2171" s="72"/>
      <c r="B2171" s="72"/>
      <c r="C2171" s="72"/>
      <c r="D2171" s="42"/>
      <c r="E2171" s="42"/>
      <c r="F2171" s="96"/>
      <c r="G2171" s="42"/>
      <c r="H2171" s="96"/>
      <c r="I2171" s="42"/>
      <c r="J2171" s="42"/>
      <c r="K2171" s="42"/>
    </row>
    <row r="2172" spans="1:11" s="7" customFormat="1">
      <c r="A2172" s="72"/>
      <c r="B2172" s="72"/>
      <c r="C2172" s="72"/>
      <c r="D2172" s="42"/>
      <c r="E2172" s="42"/>
      <c r="F2172" s="96"/>
      <c r="G2172" s="42"/>
      <c r="H2172" s="96"/>
      <c r="I2172" s="42"/>
      <c r="J2172" s="42"/>
      <c r="K2172" s="42"/>
    </row>
    <row r="2173" spans="1:11" s="7" customFormat="1">
      <c r="A2173" s="72"/>
      <c r="B2173" s="72"/>
      <c r="C2173" s="72"/>
      <c r="D2173" s="42"/>
      <c r="E2173" s="42"/>
      <c r="F2173" s="96"/>
      <c r="G2173" s="42"/>
      <c r="H2173" s="96"/>
      <c r="I2173" s="42"/>
      <c r="J2173" s="42"/>
      <c r="K2173" s="42"/>
    </row>
    <row r="2174" spans="1:11" s="7" customFormat="1">
      <c r="A2174" s="72"/>
      <c r="B2174" s="72"/>
      <c r="C2174" s="72"/>
      <c r="D2174" s="42"/>
      <c r="E2174" s="42"/>
      <c r="F2174" s="96"/>
      <c r="G2174" s="42"/>
      <c r="H2174" s="96"/>
      <c r="I2174" s="42"/>
      <c r="J2174" s="42"/>
      <c r="K2174" s="42"/>
    </row>
    <row r="2175" spans="1:11" s="7" customFormat="1">
      <c r="A2175" s="72"/>
      <c r="B2175" s="72"/>
      <c r="C2175" s="72"/>
      <c r="D2175" s="42"/>
      <c r="E2175" s="42"/>
      <c r="F2175" s="96"/>
      <c r="G2175" s="42"/>
      <c r="H2175" s="96"/>
      <c r="I2175" s="42"/>
      <c r="J2175" s="42"/>
      <c r="K2175" s="42"/>
    </row>
    <row r="2176" spans="1:11" s="7" customFormat="1" ht="16.5" customHeight="1">
      <c r="A2176" s="72"/>
      <c r="B2176" s="72"/>
      <c r="C2176" s="72"/>
      <c r="D2176" s="42"/>
      <c r="E2176" s="42"/>
      <c r="F2176" s="96"/>
      <c r="G2176" s="42"/>
      <c r="H2176" s="96"/>
      <c r="I2176" s="42"/>
      <c r="J2176" s="42"/>
      <c r="K2176" s="42"/>
    </row>
    <row r="2177" spans="1:11" s="7" customFormat="1">
      <c r="A2177" s="72"/>
      <c r="B2177" s="72"/>
      <c r="C2177" s="72"/>
      <c r="D2177" s="42"/>
      <c r="E2177" s="42"/>
      <c r="F2177" s="96"/>
      <c r="G2177" s="42"/>
      <c r="H2177" s="96"/>
      <c r="I2177" s="42"/>
      <c r="J2177" s="42"/>
      <c r="K2177" s="42"/>
    </row>
    <row r="2178" spans="1:11" s="7" customFormat="1">
      <c r="A2178" s="72"/>
      <c r="B2178" s="72"/>
      <c r="C2178" s="72"/>
      <c r="D2178" s="42"/>
      <c r="E2178" s="42"/>
      <c r="F2178" s="96"/>
      <c r="G2178" s="42"/>
      <c r="H2178" s="96"/>
      <c r="I2178" s="42"/>
      <c r="J2178" s="42"/>
      <c r="K2178" s="42"/>
    </row>
    <row r="2179" spans="1:11" s="7" customFormat="1">
      <c r="A2179" s="72"/>
      <c r="B2179" s="72"/>
      <c r="C2179" s="72"/>
      <c r="D2179" s="42"/>
      <c r="E2179" s="42"/>
      <c r="F2179" s="96"/>
      <c r="G2179" s="42"/>
      <c r="H2179" s="96"/>
      <c r="I2179" s="42"/>
      <c r="J2179" s="42"/>
      <c r="K2179" s="42"/>
    </row>
    <row r="2180" spans="1:11" s="7" customFormat="1">
      <c r="A2180" s="72"/>
      <c r="B2180" s="72"/>
      <c r="C2180" s="72"/>
      <c r="D2180" s="42"/>
      <c r="E2180" s="42"/>
      <c r="F2180" s="96"/>
      <c r="G2180" s="42"/>
      <c r="H2180" s="96"/>
      <c r="I2180" s="42"/>
      <c r="J2180" s="42"/>
      <c r="K2180" s="42"/>
    </row>
    <row r="2181" spans="1:11" s="7" customFormat="1">
      <c r="A2181" s="72"/>
      <c r="B2181" s="72"/>
      <c r="C2181" s="72"/>
      <c r="D2181" s="42"/>
      <c r="E2181" s="42"/>
      <c r="F2181" s="96"/>
      <c r="G2181" s="42"/>
      <c r="H2181" s="96"/>
      <c r="I2181" s="42"/>
      <c r="J2181" s="42"/>
      <c r="K2181" s="42"/>
    </row>
    <row r="2182" spans="1:11" s="7" customFormat="1">
      <c r="A2182" s="72"/>
      <c r="B2182" s="72"/>
      <c r="C2182" s="72"/>
      <c r="D2182" s="42"/>
      <c r="E2182" s="42"/>
      <c r="F2182" s="96"/>
      <c r="G2182" s="42"/>
      <c r="H2182" s="96"/>
      <c r="I2182" s="42"/>
      <c r="J2182" s="42"/>
      <c r="K2182" s="42"/>
    </row>
    <row r="2183" spans="1:11" s="7" customFormat="1">
      <c r="A2183" s="72"/>
      <c r="B2183" s="72"/>
      <c r="C2183" s="72"/>
      <c r="D2183" s="42"/>
      <c r="E2183" s="42"/>
      <c r="F2183" s="96"/>
      <c r="G2183" s="42"/>
      <c r="H2183" s="96"/>
      <c r="I2183" s="42"/>
      <c r="J2183" s="42"/>
      <c r="K2183" s="42"/>
    </row>
    <row r="2184" spans="1:11" s="7" customFormat="1">
      <c r="A2184" s="72"/>
      <c r="B2184" s="72"/>
      <c r="C2184" s="72"/>
      <c r="D2184" s="42"/>
      <c r="E2184" s="42"/>
      <c r="F2184" s="96"/>
      <c r="G2184" s="42"/>
      <c r="H2184" s="96"/>
      <c r="I2184" s="42"/>
      <c r="J2184" s="42"/>
      <c r="K2184" s="42"/>
    </row>
    <row r="2185" spans="1:11" s="7" customFormat="1">
      <c r="A2185" s="72"/>
      <c r="B2185" s="72"/>
      <c r="C2185" s="72"/>
      <c r="D2185" s="42"/>
      <c r="E2185" s="42"/>
      <c r="F2185" s="96"/>
      <c r="G2185" s="42"/>
      <c r="H2185" s="96"/>
      <c r="I2185" s="42"/>
      <c r="J2185" s="42"/>
      <c r="K2185" s="42"/>
    </row>
    <row r="2186" spans="1:11" s="7" customFormat="1">
      <c r="A2186" s="72"/>
      <c r="B2186" s="72"/>
      <c r="C2186" s="72"/>
      <c r="D2186" s="42"/>
      <c r="E2186" s="42"/>
      <c r="F2186" s="96"/>
      <c r="G2186" s="42"/>
      <c r="H2186" s="96"/>
      <c r="I2186" s="42"/>
      <c r="J2186" s="42"/>
      <c r="K2186" s="42"/>
    </row>
    <row r="2187" spans="1:11" s="7" customFormat="1">
      <c r="A2187" s="72"/>
      <c r="B2187" s="72"/>
      <c r="C2187" s="72"/>
      <c r="D2187" s="42"/>
      <c r="E2187" s="42"/>
      <c r="F2187" s="96"/>
      <c r="G2187" s="42"/>
      <c r="H2187" s="96"/>
      <c r="I2187" s="42"/>
      <c r="J2187" s="42"/>
      <c r="K2187" s="42"/>
    </row>
    <row r="2188" spans="1:11" s="7" customFormat="1">
      <c r="A2188" s="72"/>
      <c r="B2188" s="72"/>
      <c r="C2188" s="72"/>
      <c r="D2188" s="42"/>
      <c r="E2188" s="42"/>
      <c r="F2188" s="96"/>
      <c r="G2188" s="42"/>
      <c r="H2188" s="96"/>
      <c r="I2188" s="42"/>
      <c r="J2188" s="42"/>
      <c r="K2188" s="42"/>
    </row>
    <row r="2189" spans="1:11" s="7" customFormat="1">
      <c r="A2189" s="72"/>
      <c r="B2189" s="72"/>
      <c r="C2189" s="72"/>
      <c r="D2189" s="42"/>
      <c r="E2189" s="42"/>
      <c r="F2189" s="96"/>
      <c r="G2189" s="42"/>
      <c r="H2189" s="96"/>
      <c r="I2189" s="42"/>
      <c r="J2189" s="42"/>
      <c r="K2189" s="42"/>
    </row>
    <row r="2190" spans="1:11" s="7" customFormat="1">
      <c r="A2190" s="72"/>
      <c r="B2190" s="72"/>
      <c r="C2190" s="72"/>
      <c r="D2190" s="42"/>
      <c r="E2190" s="42"/>
      <c r="F2190" s="96"/>
      <c r="G2190" s="42"/>
      <c r="H2190" s="96"/>
      <c r="I2190" s="42"/>
      <c r="J2190" s="42"/>
      <c r="K2190" s="42"/>
    </row>
    <row r="2191" spans="1:11" s="7" customFormat="1">
      <c r="A2191" s="72"/>
      <c r="B2191" s="72"/>
      <c r="C2191" s="72"/>
      <c r="D2191" s="42"/>
      <c r="E2191" s="42"/>
      <c r="F2191" s="96"/>
      <c r="G2191" s="42"/>
      <c r="H2191" s="96"/>
      <c r="I2191" s="42"/>
      <c r="J2191" s="42"/>
      <c r="K2191" s="42"/>
    </row>
    <row r="2192" spans="1:11" s="7" customFormat="1">
      <c r="A2192" s="72"/>
      <c r="B2192" s="72"/>
      <c r="C2192" s="72"/>
      <c r="D2192" s="42"/>
      <c r="E2192" s="42"/>
      <c r="F2192" s="96"/>
      <c r="G2192" s="42"/>
      <c r="H2192" s="96"/>
      <c r="I2192" s="42"/>
      <c r="J2192" s="42"/>
      <c r="K2192" s="42"/>
    </row>
    <row r="2193" spans="1:11" s="7" customFormat="1">
      <c r="A2193" s="72"/>
      <c r="B2193" s="72"/>
      <c r="C2193" s="72"/>
      <c r="D2193" s="42"/>
      <c r="E2193" s="42"/>
      <c r="F2193" s="96"/>
      <c r="G2193" s="42"/>
      <c r="H2193" s="96"/>
      <c r="I2193" s="42"/>
      <c r="J2193" s="42"/>
      <c r="K2193" s="42"/>
    </row>
    <row r="2194" spans="1:11" s="7" customFormat="1">
      <c r="A2194" s="72"/>
      <c r="B2194" s="72"/>
      <c r="C2194" s="72"/>
      <c r="D2194" s="42"/>
      <c r="E2194" s="42"/>
      <c r="F2194" s="96"/>
      <c r="G2194" s="42"/>
      <c r="H2194" s="96"/>
      <c r="I2194" s="42"/>
      <c r="J2194" s="42"/>
      <c r="K2194" s="42"/>
    </row>
    <row r="2195" spans="1:11" s="7" customFormat="1">
      <c r="A2195" s="72"/>
      <c r="B2195" s="72"/>
      <c r="C2195" s="72"/>
      <c r="D2195" s="42"/>
      <c r="E2195" s="42"/>
      <c r="F2195" s="96"/>
      <c r="G2195" s="42"/>
      <c r="H2195" s="96"/>
      <c r="I2195" s="42"/>
      <c r="J2195" s="42"/>
      <c r="K2195" s="42"/>
    </row>
    <row r="2196" spans="1:11" s="7" customFormat="1">
      <c r="A2196" s="72"/>
      <c r="B2196" s="72"/>
      <c r="C2196" s="72"/>
      <c r="D2196" s="42"/>
      <c r="E2196" s="42"/>
      <c r="F2196" s="96"/>
      <c r="G2196" s="42"/>
      <c r="H2196" s="96"/>
      <c r="I2196" s="42"/>
      <c r="J2196" s="42"/>
      <c r="K2196" s="42"/>
    </row>
    <row r="2197" spans="1:11" s="7" customFormat="1">
      <c r="A2197" s="72"/>
      <c r="B2197" s="72"/>
      <c r="C2197" s="72"/>
      <c r="D2197" s="42"/>
      <c r="E2197" s="42"/>
      <c r="F2197" s="96"/>
      <c r="G2197" s="42"/>
      <c r="H2197" s="96"/>
      <c r="I2197" s="42"/>
      <c r="J2197" s="42"/>
      <c r="K2197" s="42"/>
    </row>
    <row r="2198" spans="1:11" s="7" customFormat="1">
      <c r="A2198" s="72"/>
      <c r="B2198" s="72"/>
      <c r="C2198" s="72"/>
      <c r="D2198" s="42"/>
      <c r="E2198" s="42"/>
      <c r="F2198" s="96"/>
      <c r="G2198" s="42"/>
      <c r="H2198" s="96"/>
      <c r="I2198" s="42"/>
      <c r="J2198" s="42"/>
      <c r="K2198" s="42"/>
    </row>
    <row r="2199" spans="1:11" s="7" customFormat="1">
      <c r="A2199" s="72"/>
      <c r="B2199" s="72"/>
      <c r="C2199" s="72"/>
      <c r="D2199" s="42"/>
      <c r="E2199" s="42"/>
      <c r="F2199" s="96"/>
      <c r="G2199" s="42"/>
      <c r="H2199" s="96"/>
      <c r="I2199" s="42"/>
      <c r="J2199" s="42"/>
      <c r="K2199" s="42"/>
    </row>
    <row r="2200" spans="1:11" s="7" customFormat="1">
      <c r="A2200" s="72"/>
      <c r="B2200" s="72"/>
      <c r="C2200" s="72"/>
      <c r="D2200" s="42"/>
      <c r="E2200" s="42"/>
      <c r="F2200" s="96"/>
      <c r="G2200" s="42"/>
      <c r="H2200" s="96"/>
      <c r="I2200" s="42"/>
      <c r="J2200" s="42"/>
      <c r="K2200" s="42"/>
    </row>
    <row r="2201" spans="1:11" s="7" customFormat="1">
      <c r="A2201" s="72"/>
      <c r="B2201" s="72"/>
      <c r="C2201" s="72"/>
      <c r="D2201" s="42"/>
      <c r="E2201" s="42"/>
      <c r="F2201" s="96"/>
      <c r="G2201" s="42"/>
      <c r="H2201" s="96"/>
      <c r="I2201" s="42"/>
      <c r="J2201" s="42"/>
      <c r="K2201" s="42"/>
    </row>
    <row r="2202" spans="1:11" s="7" customFormat="1">
      <c r="A2202" s="72"/>
      <c r="B2202" s="72"/>
      <c r="C2202" s="72"/>
      <c r="D2202" s="42"/>
      <c r="E2202" s="42"/>
      <c r="F2202" s="96"/>
      <c r="G2202" s="42"/>
      <c r="H2202" s="96"/>
      <c r="I2202" s="42"/>
      <c r="J2202" s="42"/>
      <c r="K2202" s="42"/>
    </row>
    <row r="2203" spans="1:11" s="7" customFormat="1">
      <c r="A2203" s="72"/>
      <c r="B2203" s="72"/>
      <c r="C2203" s="72"/>
      <c r="D2203" s="42"/>
      <c r="E2203" s="42"/>
      <c r="F2203" s="96"/>
      <c r="G2203" s="42"/>
      <c r="H2203" s="96"/>
      <c r="I2203" s="42"/>
      <c r="J2203" s="42"/>
      <c r="K2203" s="42"/>
    </row>
    <row r="2204" spans="1:11" s="7" customFormat="1">
      <c r="A2204" s="72"/>
      <c r="B2204" s="72"/>
      <c r="C2204" s="72"/>
      <c r="D2204" s="42"/>
      <c r="E2204" s="42"/>
      <c r="F2204" s="96"/>
      <c r="G2204" s="42"/>
      <c r="H2204" s="96"/>
      <c r="I2204" s="42"/>
      <c r="J2204" s="42"/>
      <c r="K2204" s="42"/>
    </row>
    <row r="2205" spans="1:11" s="7" customFormat="1">
      <c r="A2205" s="72"/>
      <c r="B2205" s="72"/>
      <c r="C2205" s="72"/>
      <c r="D2205" s="42"/>
      <c r="E2205" s="42"/>
      <c r="F2205" s="96"/>
      <c r="G2205" s="42"/>
      <c r="H2205" s="96"/>
      <c r="I2205" s="42"/>
      <c r="J2205" s="42"/>
      <c r="K2205" s="42"/>
    </row>
    <row r="2206" spans="1:11" s="7" customFormat="1">
      <c r="A2206" s="72"/>
      <c r="B2206" s="72"/>
      <c r="C2206" s="72"/>
      <c r="D2206" s="42"/>
      <c r="E2206" s="42"/>
      <c r="F2206" s="96"/>
      <c r="G2206" s="42"/>
      <c r="H2206" s="96"/>
      <c r="I2206" s="42"/>
      <c r="J2206" s="42"/>
      <c r="K2206" s="42"/>
    </row>
    <row r="2207" spans="1:11" s="7" customFormat="1">
      <c r="A2207" s="72"/>
      <c r="B2207" s="72"/>
      <c r="C2207" s="72"/>
      <c r="D2207" s="42"/>
      <c r="E2207" s="42"/>
      <c r="F2207" s="96"/>
      <c r="G2207" s="42"/>
      <c r="H2207" s="96"/>
      <c r="I2207" s="42"/>
      <c r="J2207" s="42"/>
      <c r="K2207" s="42"/>
    </row>
    <row r="2208" spans="1:11" s="7" customFormat="1">
      <c r="A2208" s="72"/>
      <c r="B2208" s="72"/>
      <c r="C2208" s="72"/>
      <c r="D2208" s="42"/>
      <c r="E2208" s="42"/>
      <c r="F2208" s="96"/>
      <c r="G2208" s="42"/>
      <c r="H2208" s="96"/>
      <c r="I2208" s="42"/>
      <c r="J2208" s="42"/>
      <c r="K2208" s="42"/>
    </row>
    <row r="2209" spans="1:11" s="7" customFormat="1">
      <c r="A2209" s="72"/>
      <c r="B2209" s="72"/>
      <c r="C2209" s="72"/>
      <c r="D2209" s="42"/>
      <c r="E2209" s="42"/>
      <c r="F2209" s="96"/>
      <c r="G2209" s="42"/>
      <c r="H2209" s="96"/>
      <c r="I2209" s="42"/>
      <c r="J2209" s="42"/>
      <c r="K2209" s="42"/>
    </row>
    <row r="2210" spans="1:11" s="7" customFormat="1">
      <c r="A2210" s="72"/>
      <c r="B2210" s="72"/>
      <c r="C2210" s="72"/>
      <c r="D2210" s="42"/>
      <c r="E2210" s="42"/>
      <c r="F2210" s="96"/>
      <c r="G2210" s="42"/>
      <c r="H2210" s="96"/>
      <c r="I2210" s="42"/>
      <c r="J2210" s="42"/>
      <c r="K2210" s="42"/>
    </row>
    <row r="2211" spans="1:11" s="7" customFormat="1">
      <c r="A2211" s="72"/>
      <c r="B2211" s="72"/>
      <c r="C2211" s="72"/>
      <c r="D2211" s="42"/>
      <c r="E2211" s="42"/>
      <c r="F2211" s="96"/>
      <c r="G2211" s="42"/>
      <c r="H2211" s="96"/>
      <c r="I2211" s="42"/>
      <c r="J2211" s="42"/>
      <c r="K2211" s="42"/>
    </row>
    <row r="2212" spans="1:11" s="7" customFormat="1">
      <c r="A2212" s="72"/>
      <c r="B2212" s="72"/>
      <c r="C2212" s="72"/>
      <c r="D2212" s="42"/>
      <c r="E2212" s="42"/>
      <c r="F2212" s="96"/>
      <c r="G2212" s="42"/>
      <c r="H2212" s="96"/>
      <c r="I2212" s="42"/>
      <c r="J2212" s="42"/>
      <c r="K2212" s="42"/>
    </row>
    <row r="2213" spans="1:11" s="7" customFormat="1">
      <c r="A2213" s="72"/>
      <c r="B2213" s="72"/>
      <c r="C2213" s="72"/>
      <c r="D2213" s="42"/>
      <c r="E2213" s="42"/>
      <c r="F2213" s="96"/>
      <c r="G2213" s="42"/>
      <c r="H2213" s="96"/>
      <c r="I2213" s="42"/>
      <c r="J2213" s="42"/>
      <c r="K2213" s="42"/>
    </row>
    <row r="2214" spans="1:11" s="7" customFormat="1">
      <c r="A2214" s="72"/>
      <c r="B2214" s="72"/>
      <c r="C2214" s="72"/>
      <c r="D2214" s="42"/>
      <c r="E2214" s="42"/>
      <c r="F2214" s="96"/>
      <c r="G2214" s="42"/>
      <c r="H2214" s="96"/>
      <c r="I2214" s="42"/>
      <c r="J2214" s="42"/>
      <c r="K2214" s="42"/>
    </row>
    <row r="2215" spans="1:11" s="7" customFormat="1">
      <c r="A2215" s="72"/>
      <c r="B2215" s="72"/>
      <c r="C2215" s="72"/>
      <c r="D2215" s="42"/>
      <c r="E2215" s="42"/>
      <c r="F2215" s="96"/>
      <c r="G2215" s="42"/>
      <c r="H2215" s="96"/>
      <c r="I2215" s="42"/>
      <c r="J2215" s="42"/>
      <c r="K2215" s="42"/>
    </row>
    <row r="2216" spans="1:11" s="7" customFormat="1">
      <c r="A2216" s="72"/>
      <c r="B2216" s="72"/>
      <c r="C2216" s="72"/>
      <c r="D2216" s="42"/>
      <c r="E2216" s="42"/>
      <c r="F2216" s="96"/>
      <c r="G2216" s="42"/>
      <c r="H2216" s="96"/>
      <c r="I2216" s="42"/>
      <c r="J2216" s="42"/>
      <c r="K2216" s="42"/>
    </row>
    <row r="2217" spans="1:11" s="7" customFormat="1">
      <c r="A2217" s="72"/>
      <c r="B2217" s="72"/>
      <c r="C2217" s="72"/>
      <c r="D2217" s="42"/>
      <c r="E2217" s="42"/>
      <c r="F2217" s="96"/>
      <c r="G2217" s="42"/>
      <c r="H2217" s="96"/>
      <c r="I2217" s="42"/>
      <c r="J2217" s="42"/>
      <c r="K2217" s="42"/>
    </row>
    <row r="2218" spans="1:11" s="7" customFormat="1">
      <c r="A2218" s="72"/>
      <c r="B2218" s="72"/>
      <c r="C2218" s="72"/>
      <c r="D2218" s="42"/>
      <c r="E2218" s="42"/>
      <c r="F2218" s="96"/>
      <c r="G2218" s="42"/>
      <c r="H2218" s="96"/>
      <c r="I2218" s="42"/>
      <c r="J2218" s="42"/>
      <c r="K2218" s="42"/>
    </row>
    <row r="2219" spans="1:11" s="7" customFormat="1">
      <c r="A2219" s="72"/>
      <c r="B2219" s="72"/>
      <c r="C2219" s="72"/>
      <c r="D2219" s="42"/>
      <c r="E2219" s="42"/>
      <c r="F2219" s="96"/>
      <c r="G2219" s="42"/>
      <c r="H2219" s="96"/>
      <c r="I2219" s="42"/>
      <c r="J2219" s="42"/>
      <c r="K2219" s="42"/>
    </row>
    <row r="2220" spans="1:11" s="7" customFormat="1">
      <c r="A2220" s="72"/>
      <c r="B2220" s="72"/>
      <c r="C2220" s="72"/>
      <c r="D2220" s="42"/>
      <c r="E2220" s="42"/>
      <c r="F2220" s="96"/>
      <c r="G2220" s="42"/>
      <c r="H2220" s="96"/>
      <c r="I2220" s="42"/>
      <c r="J2220" s="42"/>
      <c r="K2220" s="42"/>
    </row>
    <row r="2221" spans="1:11" s="7" customFormat="1">
      <c r="A2221" s="72"/>
      <c r="B2221" s="72"/>
      <c r="C2221" s="72"/>
      <c r="D2221" s="42"/>
      <c r="E2221" s="42"/>
      <c r="F2221" s="96"/>
      <c r="G2221" s="42"/>
      <c r="H2221" s="96"/>
      <c r="I2221" s="42"/>
      <c r="J2221" s="42"/>
      <c r="K2221" s="42"/>
    </row>
    <row r="2222" spans="1:11" s="7" customFormat="1">
      <c r="A2222" s="72"/>
      <c r="B2222" s="72"/>
      <c r="C2222" s="72"/>
      <c r="D2222" s="42"/>
      <c r="E2222" s="42"/>
      <c r="F2222" s="96"/>
      <c r="G2222" s="42"/>
      <c r="H2222" s="96"/>
      <c r="I2222" s="42"/>
      <c r="J2222" s="42"/>
      <c r="K2222" s="42"/>
    </row>
    <row r="2223" spans="1:11" s="7" customFormat="1">
      <c r="A2223" s="72"/>
      <c r="B2223" s="72"/>
      <c r="C2223" s="72"/>
      <c r="D2223" s="42"/>
      <c r="E2223" s="42"/>
      <c r="F2223" s="96"/>
      <c r="G2223" s="42"/>
      <c r="H2223" s="96"/>
      <c r="I2223" s="42"/>
      <c r="J2223" s="42"/>
      <c r="K2223" s="42"/>
    </row>
    <row r="2224" spans="1:11" s="7" customFormat="1">
      <c r="A2224" s="72"/>
      <c r="B2224" s="72"/>
      <c r="C2224" s="72"/>
      <c r="D2224" s="42"/>
      <c r="E2224" s="42"/>
      <c r="F2224" s="96"/>
      <c r="G2224" s="42"/>
      <c r="H2224" s="96"/>
      <c r="I2224" s="42"/>
      <c r="J2224" s="42"/>
      <c r="K2224" s="42"/>
    </row>
    <row r="2225" spans="1:11" s="7" customFormat="1">
      <c r="A2225" s="72"/>
      <c r="B2225" s="72"/>
      <c r="C2225" s="72"/>
      <c r="D2225" s="42"/>
      <c r="E2225" s="42"/>
      <c r="F2225" s="96"/>
      <c r="G2225" s="42"/>
      <c r="H2225" s="96"/>
      <c r="I2225" s="42"/>
      <c r="J2225" s="42"/>
      <c r="K2225" s="42"/>
    </row>
    <row r="2226" spans="1:11" s="7" customFormat="1">
      <c r="A2226" s="72"/>
      <c r="B2226" s="72"/>
      <c r="C2226" s="72"/>
      <c r="D2226" s="42"/>
      <c r="E2226" s="42"/>
      <c r="F2226" s="96"/>
      <c r="G2226" s="42"/>
      <c r="H2226" s="96"/>
      <c r="I2226" s="42"/>
      <c r="J2226" s="42"/>
      <c r="K2226" s="42"/>
    </row>
    <row r="2227" spans="1:11" s="7" customFormat="1">
      <c r="A2227" s="72"/>
      <c r="B2227" s="72"/>
      <c r="C2227" s="72"/>
      <c r="D2227" s="42"/>
      <c r="E2227" s="42"/>
      <c r="F2227" s="96"/>
      <c r="G2227" s="42"/>
      <c r="H2227" s="96"/>
      <c r="I2227" s="42"/>
      <c r="J2227" s="42"/>
      <c r="K2227" s="42"/>
    </row>
    <row r="2228" spans="1:11" s="7" customFormat="1">
      <c r="A2228" s="72"/>
      <c r="B2228" s="72"/>
      <c r="C2228" s="72"/>
      <c r="D2228" s="42"/>
      <c r="E2228" s="42"/>
      <c r="F2228" s="96"/>
      <c r="G2228" s="42"/>
      <c r="H2228" s="96"/>
      <c r="I2228" s="42"/>
      <c r="J2228" s="42"/>
      <c r="K2228" s="42"/>
    </row>
    <row r="2229" spans="1:11" s="7" customFormat="1">
      <c r="A2229" s="72"/>
      <c r="B2229" s="72"/>
      <c r="C2229" s="72"/>
      <c r="D2229" s="42"/>
      <c r="E2229" s="42"/>
      <c r="F2229" s="96"/>
      <c r="G2229" s="42"/>
      <c r="H2229" s="96"/>
      <c r="I2229" s="42"/>
      <c r="J2229" s="42"/>
      <c r="K2229" s="42"/>
    </row>
    <row r="2230" spans="1:11" s="7" customFormat="1">
      <c r="A2230" s="72"/>
      <c r="B2230" s="72"/>
      <c r="C2230" s="72"/>
      <c r="D2230" s="42"/>
      <c r="E2230" s="42"/>
      <c r="F2230" s="96"/>
      <c r="G2230" s="42"/>
      <c r="H2230" s="96"/>
      <c r="I2230" s="42"/>
      <c r="J2230" s="42"/>
      <c r="K2230" s="42"/>
    </row>
    <row r="2231" spans="1:11" s="7" customFormat="1">
      <c r="A2231" s="72"/>
      <c r="B2231" s="72"/>
      <c r="C2231" s="72"/>
      <c r="D2231" s="42"/>
      <c r="E2231" s="42"/>
      <c r="F2231" s="96"/>
      <c r="G2231" s="42"/>
      <c r="H2231" s="96"/>
      <c r="I2231" s="42"/>
      <c r="J2231" s="42"/>
      <c r="K2231" s="42"/>
    </row>
    <row r="2232" spans="1:11" s="7" customFormat="1">
      <c r="A2232" s="72"/>
      <c r="B2232" s="72"/>
      <c r="C2232" s="72"/>
      <c r="D2232" s="42"/>
      <c r="E2232" s="42"/>
      <c r="F2232" s="96"/>
      <c r="G2232" s="42"/>
      <c r="H2232" s="96"/>
      <c r="I2232" s="42"/>
      <c r="J2232" s="42"/>
      <c r="K2232" s="42"/>
    </row>
    <row r="2233" spans="1:11" s="7" customFormat="1">
      <c r="A2233" s="72"/>
      <c r="B2233" s="72"/>
      <c r="C2233" s="72"/>
      <c r="D2233" s="42"/>
      <c r="E2233" s="42"/>
      <c r="F2233" s="96"/>
      <c r="G2233" s="42"/>
      <c r="H2233" s="96"/>
      <c r="I2233" s="42"/>
      <c r="J2233" s="42"/>
      <c r="K2233" s="42"/>
    </row>
    <row r="2234" spans="1:11" s="7" customFormat="1">
      <c r="A2234" s="72"/>
      <c r="B2234" s="72"/>
      <c r="C2234" s="72"/>
      <c r="D2234" s="42"/>
      <c r="E2234" s="42"/>
      <c r="F2234" s="96"/>
      <c r="G2234" s="42"/>
      <c r="H2234" s="96"/>
      <c r="I2234" s="42"/>
      <c r="J2234" s="42"/>
      <c r="K2234" s="42"/>
    </row>
    <row r="2235" spans="1:11" s="7" customFormat="1">
      <c r="A2235" s="72"/>
      <c r="B2235" s="72"/>
      <c r="C2235" s="72"/>
      <c r="D2235" s="42"/>
      <c r="E2235" s="42"/>
      <c r="F2235" s="96"/>
      <c r="G2235" s="42"/>
      <c r="H2235" s="96"/>
      <c r="I2235" s="42"/>
      <c r="J2235" s="42"/>
      <c r="K2235" s="42"/>
    </row>
    <row r="2236" spans="1:11" s="7" customFormat="1">
      <c r="A2236" s="72"/>
      <c r="B2236" s="72"/>
      <c r="C2236" s="72"/>
      <c r="D2236" s="42"/>
      <c r="E2236" s="42"/>
      <c r="F2236" s="96"/>
      <c r="G2236" s="42"/>
      <c r="H2236" s="96"/>
      <c r="I2236" s="42"/>
      <c r="J2236" s="42"/>
      <c r="K2236" s="42"/>
    </row>
    <row r="2237" spans="1:11" s="7" customFormat="1">
      <c r="A2237" s="72"/>
      <c r="B2237" s="72"/>
      <c r="C2237" s="72"/>
      <c r="D2237" s="42"/>
      <c r="E2237" s="42"/>
      <c r="F2237" s="96"/>
      <c r="G2237" s="42"/>
      <c r="H2237" s="96"/>
      <c r="I2237" s="42"/>
      <c r="J2237" s="42"/>
      <c r="K2237" s="42"/>
    </row>
    <row r="2238" spans="1:11" s="7" customFormat="1">
      <c r="A2238" s="72"/>
      <c r="B2238" s="72"/>
      <c r="C2238" s="72"/>
      <c r="D2238" s="42"/>
      <c r="E2238" s="42"/>
      <c r="F2238" s="96"/>
      <c r="G2238" s="42"/>
      <c r="H2238" s="96"/>
      <c r="I2238" s="42"/>
      <c r="J2238" s="42"/>
      <c r="K2238" s="42"/>
    </row>
    <row r="2239" spans="1:11" s="7" customFormat="1">
      <c r="A2239" s="72"/>
      <c r="B2239" s="72"/>
      <c r="C2239" s="72"/>
      <c r="D2239" s="42"/>
      <c r="E2239" s="42"/>
      <c r="F2239" s="96"/>
      <c r="G2239" s="42"/>
      <c r="H2239" s="96"/>
      <c r="I2239" s="42"/>
      <c r="J2239" s="42"/>
      <c r="K2239" s="42"/>
    </row>
    <row r="2240" spans="1:11" s="7" customFormat="1">
      <c r="A2240" s="72"/>
      <c r="B2240" s="72"/>
      <c r="C2240" s="72"/>
      <c r="D2240" s="42"/>
      <c r="E2240" s="42"/>
      <c r="F2240" s="96"/>
      <c r="G2240" s="42"/>
      <c r="H2240" s="96"/>
      <c r="I2240" s="42"/>
      <c r="J2240" s="42"/>
      <c r="K2240" s="42"/>
    </row>
    <row r="2241" spans="1:11" s="7" customFormat="1">
      <c r="A2241" s="72"/>
      <c r="B2241" s="72"/>
      <c r="C2241" s="72"/>
      <c r="D2241" s="42"/>
      <c r="E2241" s="42"/>
      <c r="F2241" s="96"/>
      <c r="G2241" s="42"/>
      <c r="H2241" s="96"/>
      <c r="I2241" s="42"/>
      <c r="J2241" s="42"/>
      <c r="K2241" s="42"/>
    </row>
    <row r="2242" spans="1:11" s="7" customFormat="1">
      <c r="A2242" s="72"/>
      <c r="B2242" s="72"/>
      <c r="C2242" s="72"/>
      <c r="D2242" s="42"/>
      <c r="E2242" s="42"/>
      <c r="F2242" s="96"/>
      <c r="G2242" s="42"/>
      <c r="H2242" s="96"/>
      <c r="I2242" s="42"/>
      <c r="J2242" s="42"/>
      <c r="K2242" s="42"/>
    </row>
    <row r="2243" spans="1:11" s="7" customFormat="1">
      <c r="A2243" s="72"/>
      <c r="B2243" s="72"/>
      <c r="C2243" s="72"/>
      <c r="D2243" s="42"/>
      <c r="E2243" s="42"/>
      <c r="F2243" s="96"/>
      <c r="G2243" s="42"/>
      <c r="H2243" s="96"/>
      <c r="I2243" s="42"/>
      <c r="J2243" s="42"/>
      <c r="K2243" s="42"/>
    </row>
    <row r="2244" spans="1:11" s="7" customFormat="1">
      <c r="A2244" s="72"/>
      <c r="B2244" s="72"/>
      <c r="C2244" s="72"/>
      <c r="D2244" s="42"/>
      <c r="E2244" s="42"/>
      <c r="F2244" s="96"/>
      <c r="G2244" s="42"/>
      <c r="H2244" s="96"/>
      <c r="I2244" s="42"/>
      <c r="J2244" s="42"/>
      <c r="K2244" s="42"/>
    </row>
    <row r="2245" spans="1:11" s="7" customFormat="1">
      <c r="A2245" s="72"/>
      <c r="B2245" s="72"/>
      <c r="C2245" s="72"/>
      <c r="D2245" s="42"/>
      <c r="E2245" s="42"/>
      <c r="F2245" s="96"/>
      <c r="G2245" s="42"/>
      <c r="H2245" s="96"/>
      <c r="I2245" s="42"/>
      <c r="J2245" s="42"/>
      <c r="K2245" s="42"/>
    </row>
    <row r="2246" spans="1:11" s="7" customFormat="1">
      <c r="A2246" s="72"/>
      <c r="B2246" s="72"/>
      <c r="C2246" s="72"/>
      <c r="D2246" s="42"/>
      <c r="E2246" s="42"/>
      <c r="F2246" s="96"/>
      <c r="G2246" s="42"/>
      <c r="H2246" s="96"/>
      <c r="I2246" s="42"/>
      <c r="J2246" s="42"/>
      <c r="K2246" s="42"/>
    </row>
    <row r="2247" spans="1:11" s="7" customFormat="1">
      <c r="A2247" s="72"/>
      <c r="B2247" s="72"/>
      <c r="C2247" s="72"/>
      <c r="D2247" s="42"/>
      <c r="E2247" s="42"/>
      <c r="F2247" s="96"/>
      <c r="G2247" s="42"/>
      <c r="H2247" s="96"/>
      <c r="I2247" s="42"/>
      <c r="J2247" s="42"/>
      <c r="K2247" s="42"/>
    </row>
    <row r="2248" spans="1:11" s="7" customFormat="1">
      <c r="A2248" s="72"/>
      <c r="B2248" s="72"/>
      <c r="C2248" s="72"/>
      <c r="D2248" s="42"/>
      <c r="E2248" s="42"/>
      <c r="F2248" s="96"/>
      <c r="G2248" s="42"/>
      <c r="H2248" s="96"/>
      <c r="I2248" s="42"/>
      <c r="J2248" s="42"/>
      <c r="K2248" s="42"/>
    </row>
    <row r="2249" spans="1:11" s="7" customFormat="1">
      <c r="A2249" s="72"/>
      <c r="B2249" s="72"/>
      <c r="C2249" s="72"/>
      <c r="D2249" s="42"/>
      <c r="E2249" s="42"/>
      <c r="F2249" s="96"/>
      <c r="G2249" s="42"/>
      <c r="H2249" s="96"/>
      <c r="I2249" s="42"/>
      <c r="J2249" s="42"/>
      <c r="K2249" s="42"/>
    </row>
    <row r="2250" spans="1:11" s="7" customFormat="1">
      <c r="A2250" s="72"/>
      <c r="B2250" s="72"/>
      <c r="C2250" s="72"/>
      <c r="D2250" s="42"/>
      <c r="E2250" s="42"/>
      <c r="F2250" s="96"/>
      <c r="G2250" s="42"/>
      <c r="H2250" s="96"/>
      <c r="I2250" s="42"/>
      <c r="J2250" s="42"/>
      <c r="K2250" s="42"/>
    </row>
    <row r="2251" spans="1:11" s="7" customFormat="1">
      <c r="A2251" s="72"/>
      <c r="B2251" s="72"/>
      <c r="C2251" s="72"/>
      <c r="D2251" s="42"/>
      <c r="E2251" s="42"/>
      <c r="F2251" s="96"/>
      <c r="G2251" s="42"/>
      <c r="H2251" s="96"/>
      <c r="I2251" s="42"/>
      <c r="J2251" s="42"/>
      <c r="K2251" s="42"/>
    </row>
    <row r="2252" spans="1:11" s="7" customFormat="1">
      <c r="A2252" s="72"/>
      <c r="B2252" s="72"/>
      <c r="C2252" s="72"/>
      <c r="D2252" s="42"/>
      <c r="E2252" s="42"/>
      <c r="F2252" s="96"/>
      <c r="G2252" s="42"/>
      <c r="H2252" s="96"/>
      <c r="I2252" s="42"/>
      <c r="J2252" s="42"/>
      <c r="K2252" s="42"/>
    </row>
    <row r="2253" spans="1:11" s="7" customFormat="1">
      <c r="A2253" s="72"/>
      <c r="B2253" s="72"/>
      <c r="C2253" s="72"/>
      <c r="D2253" s="42"/>
      <c r="E2253" s="42"/>
      <c r="F2253" s="96"/>
      <c r="G2253" s="42"/>
      <c r="H2253" s="96"/>
      <c r="I2253" s="42"/>
      <c r="J2253" s="42"/>
      <c r="K2253" s="42"/>
    </row>
    <row r="2254" spans="1:11" s="7" customFormat="1">
      <c r="A2254" s="72"/>
      <c r="B2254" s="72"/>
      <c r="C2254" s="72"/>
      <c r="D2254" s="42"/>
      <c r="E2254" s="42"/>
      <c r="F2254" s="96"/>
      <c r="G2254" s="42"/>
      <c r="H2254" s="96"/>
      <c r="I2254" s="42"/>
      <c r="J2254" s="42"/>
      <c r="K2254" s="42"/>
    </row>
    <row r="2255" spans="1:11" s="7" customFormat="1">
      <c r="A2255" s="72"/>
      <c r="B2255" s="72"/>
      <c r="C2255" s="72"/>
      <c r="D2255" s="42"/>
      <c r="E2255" s="42"/>
      <c r="F2255" s="96"/>
      <c r="G2255" s="42"/>
      <c r="H2255" s="96"/>
      <c r="I2255" s="42"/>
      <c r="J2255" s="42"/>
      <c r="K2255" s="42"/>
    </row>
    <row r="2256" spans="1:11" s="7" customFormat="1">
      <c r="A2256" s="72"/>
      <c r="B2256" s="72"/>
      <c r="C2256" s="72"/>
      <c r="D2256" s="42"/>
      <c r="E2256" s="42"/>
      <c r="F2256" s="96"/>
      <c r="G2256" s="42"/>
      <c r="H2256" s="96"/>
      <c r="I2256" s="42"/>
      <c r="J2256" s="42"/>
      <c r="K2256" s="42"/>
    </row>
    <row r="2257" spans="1:11" s="7" customFormat="1">
      <c r="A2257" s="72"/>
      <c r="B2257" s="72"/>
      <c r="C2257" s="72"/>
      <c r="D2257" s="42"/>
      <c r="E2257" s="42"/>
      <c r="F2257" s="96"/>
      <c r="G2257" s="42"/>
      <c r="H2257" s="96"/>
      <c r="I2257" s="42"/>
      <c r="J2257" s="42"/>
      <c r="K2257" s="42"/>
    </row>
    <row r="2258" spans="1:11" s="7" customFormat="1">
      <c r="A2258" s="72"/>
      <c r="B2258" s="72"/>
      <c r="C2258" s="72"/>
      <c r="D2258" s="42"/>
      <c r="E2258" s="42"/>
      <c r="F2258" s="96"/>
      <c r="G2258" s="42"/>
      <c r="H2258" s="96"/>
      <c r="I2258" s="42"/>
      <c r="J2258" s="42"/>
      <c r="K2258" s="42"/>
    </row>
    <row r="2259" spans="1:11" s="7" customFormat="1">
      <c r="A2259" s="72"/>
      <c r="B2259" s="72"/>
      <c r="C2259" s="72"/>
      <c r="D2259" s="42"/>
      <c r="E2259" s="42"/>
      <c r="F2259" s="96"/>
      <c r="G2259" s="42"/>
      <c r="H2259" s="96"/>
      <c r="I2259" s="42"/>
      <c r="J2259" s="42"/>
      <c r="K2259" s="42"/>
    </row>
    <row r="2260" spans="1:11" s="7" customFormat="1">
      <c r="A2260" s="72"/>
      <c r="B2260" s="72"/>
      <c r="C2260" s="72"/>
      <c r="D2260" s="42"/>
      <c r="E2260" s="42"/>
      <c r="F2260" s="96"/>
      <c r="G2260" s="42"/>
      <c r="H2260" s="96"/>
      <c r="I2260" s="42"/>
      <c r="J2260" s="42"/>
      <c r="K2260" s="42"/>
    </row>
    <row r="2261" spans="1:11" s="7" customFormat="1">
      <c r="A2261" s="72"/>
      <c r="B2261" s="72"/>
      <c r="C2261" s="72"/>
      <c r="D2261" s="42"/>
      <c r="E2261" s="42"/>
      <c r="F2261" s="96"/>
      <c r="G2261" s="42"/>
      <c r="H2261" s="96"/>
      <c r="I2261" s="42"/>
      <c r="J2261" s="42"/>
      <c r="K2261" s="42"/>
    </row>
    <row r="2262" spans="1:11" s="7" customFormat="1">
      <c r="A2262" s="72"/>
      <c r="B2262" s="72"/>
      <c r="C2262" s="72"/>
      <c r="D2262" s="42"/>
      <c r="E2262" s="42"/>
      <c r="F2262" s="96"/>
      <c r="G2262" s="42"/>
      <c r="H2262" s="96"/>
      <c r="I2262" s="42"/>
      <c r="J2262" s="42"/>
      <c r="K2262" s="42"/>
    </row>
    <row r="2263" spans="1:11" s="7" customFormat="1">
      <c r="A2263" s="72"/>
      <c r="B2263" s="72"/>
      <c r="C2263" s="72"/>
      <c r="D2263" s="42"/>
      <c r="E2263" s="42"/>
      <c r="F2263" s="96"/>
      <c r="G2263" s="42"/>
      <c r="H2263" s="96"/>
      <c r="I2263" s="42"/>
      <c r="J2263" s="42"/>
      <c r="K2263" s="42"/>
    </row>
    <row r="2264" spans="1:11" s="7" customFormat="1">
      <c r="A2264" s="72"/>
      <c r="B2264" s="72"/>
      <c r="C2264" s="72"/>
      <c r="D2264" s="42"/>
      <c r="E2264" s="42"/>
      <c r="F2264" s="96"/>
      <c r="G2264" s="42"/>
      <c r="H2264" s="96"/>
      <c r="I2264" s="42"/>
      <c r="J2264" s="42"/>
      <c r="K2264" s="42"/>
    </row>
    <row r="2265" spans="1:11" s="7" customFormat="1">
      <c r="A2265" s="72"/>
      <c r="B2265" s="72"/>
      <c r="C2265" s="72"/>
      <c r="D2265" s="42"/>
      <c r="E2265" s="42"/>
      <c r="F2265" s="96"/>
      <c r="G2265" s="42"/>
      <c r="H2265" s="96"/>
      <c r="I2265" s="42"/>
      <c r="J2265" s="42"/>
      <c r="K2265" s="42"/>
    </row>
    <row r="2266" spans="1:11" s="7" customFormat="1">
      <c r="A2266" s="72"/>
      <c r="B2266" s="72"/>
      <c r="C2266" s="72"/>
      <c r="D2266" s="42"/>
      <c r="E2266" s="42"/>
      <c r="F2266" s="96"/>
      <c r="G2266" s="42"/>
      <c r="H2266" s="96"/>
      <c r="I2266" s="42"/>
      <c r="J2266" s="42"/>
      <c r="K2266" s="42"/>
    </row>
    <row r="2267" spans="1:11" s="7" customFormat="1">
      <c r="A2267" s="72"/>
      <c r="B2267" s="72"/>
      <c r="C2267" s="72"/>
      <c r="D2267" s="42"/>
      <c r="E2267" s="42"/>
      <c r="F2267" s="96"/>
      <c r="G2267" s="42"/>
      <c r="H2267" s="96"/>
      <c r="I2267" s="42"/>
      <c r="J2267" s="42"/>
      <c r="K2267" s="42"/>
    </row>
    <row r="2268" spans="1:11" s="7" customFormat="1">
      <c r="A2268" s="72"/>
      <c r="B2268" s="72"/>
      <c r="C2268" s="72"/>
      <c r="D2268" s="42"/>
      <c r="E2268" s="42"/>
      <c r="F2268" s="96"/>
      <c r="G2268" s="42"/>
      <c r="H2268" s="96"/>
      <c r="I2268" s="42"/>
      <c r="J2268" s="42"/>
      <c r="K2268" s="42"/>
    </row>
    <row r="2269" spans="1:11" s="7" customFormat="1">
      <c r="A2269" s="72"/>
      <c r="B2269" s="72"/>
      <c r="C2269" s="72"/>
      <c r="D2269" s="42"/>
      <c r="E2269" s="42"/>
      <c r="F2269" s="96"/>
      <c r="G2269" s="42"/>
      <c r="H2269" s="96"/>
      <c r="I2269" s="42"/>
      <c r="J2269" s="42"/>
      <c r="K2269" s="42"/>
    </row>
    <row r="2270" spans="1:11" s="7" customFormat="1">
      <c r="A2270" s="72"/>
      <c r="B2270" s="72"/>
      <c r="C2270" s="72"/>
      <c r="D2270" s="42"/>
      <c r="E2270" s="42"/>
      <c r="F2270" s="96"/>
      <c r="G2270" s="42"/>
      <c r="H2270" s="96"/>
      <c r="I2270" s="42"/>
      <c r="J2270" s="42"/>
      <c r="K2270" s="42"/>
    </row>
    <row r="2271" spans="1:11" s="7" customFormat="1">
      <c r="A2271" s="72"/>
      <c r="B2271" s="72"/>
      <c r="C2271" s="72"/>
      <c r="D2271" s="42"/>
      <c r="E2271" s="42"/>
      <c r="F2271" s="96"/>
      <c r="G2271" s="42"/>
      <c r="H2271" s="96"/>
      <c r="I2271" s="42"/>
      <c r="J2271" s="42"/>
      <c r="K2271" s="42"/>
    </row>
    <row r="2272" spans="1:11" s="7" customFormat="1">
      <c r="A2272" s="72"/>
      <c r="B2272" s="72"/>
      <c r="C2272" s="72"/>
      <c r="D2272" s="42"/>
      <c r="E2272" s="42"/>
      <c r="F2272" s="96"/>
      <c r="G2272" s="42"/>
      <c r="H2272" s="96"/>
      <c r="I2272" s="42"/>
      <c r="J2272" s="42"/>
      <c r="K2272" s="42"/>
    </row>
    <row r="2273" spans="1:11" s="7" customFormat="1">
      <c r="A2273" s="72"/>
      <c r="B2273" s="72"/>
      <c r="C2273" s="72"/>
      <c r="D2273" s="42"/>
      <c r="E2273" s="42"/>
      <c r="F2273" s="96"/>
      <c r="G2273" s="42"/>
      <c r="H2273" s="96"/>
      <c r="I2273" s="42"/>
      <c r="J2273" s="42"/>
      <c r="K2273" s="42"/>
    </row>
    <row r="2274" spans="1:11" s="7" customFormat="1">
      <c r="A2274" s="72"/>
      <c r="B2274" s="72"/>
      <c r="C2274" s="72"/>
      <c r="D2274" s="42"/>
      <c r="E2274" s="42"/>
      <c r="F2274" s="96"/>
      <c r="G2274" s="42"/>
      <c r="H2274" s="96"/>
      <c r="I2274" s="42"/>
      <c r="J2274" s="42"/>
      <c r="K2274" s="42"/>
    </row>
    <row r="2275" spans="1:11" s="7" customFormat="1">
      <c r="A2275" s="72"/>
      <c r="B2275" s="72"/>
      <c r="C2275" s="72"/>
      <c r="D2275" s="42"/>
      <c r="E2275" s="42"/>
      <c r="F2275" s="96"/>
      <c r="G2275" s="42"/>
      <c r="H2275" s="96"/>
      <c r="I2275" s="42"/>
      <c r="J2275" s="42"/>
      <c r="K2275" s="42"/>
    </row>
    <row r="2276" spans="1:11" s="7" customFormat="1">
      <c r="A2276" s="72"/>
      <c r="B2276" s="72"/>
      <c r="C2276" s="72"/>
      <c r="D2276" s="42"/>
      <c r="E2276" s="42"/>
      <c r="F2276" s="96"/>
      <c r="G2276" s="42"/>
      <c r="H2276" s="96"/>
      <c r="I2276" s="42"/>
      <c r="J2276" s="42"/>
      <c r="K2276" s="42"/>
    </row>
    <row r="2277" spans="1:11" s="7" customFormat="1">
      <c r="A2277" s="72"/>
      <c r="B2277" s="72"/>
      <c r="C2277" s="72"/>
      <c r="D2277" s="42"/>
      <c r="E2277" s="42"/>
      <c r="F2277" s="96"/>
      <c r="G2277" s="42"/>
      <c r="H2277" s="96"/>
      <c r="I2277" s="42"/>
      <c r="J2277" s="42"/>
      <c r="K2277" s="42"/>
    </row>
    <row r="2278" spans="1:11" s="7" customFormat="1">
      <c r="A2278" s="72"/>
      <c r="B2278" s="72"/>
      <c r="C2278" s="72"/>
      <c r="D2278" s="42"/>
      <c r="E2278" s="42"/>
      <c r="F2278" s="96"/>
      <c r="G2278" s="42"/>
      <c r="H2278" s="96"/>
      <c r="I2278" s="42"/>
      <c r="J2278" s="42"/>
      <c r="K2278" s="42"/>
    </row>
    <row r="2279" spans="1:11" s="7" customFormat="1">
      <c r="A2279" s="72"/>
      <c r="B2279" s="72"/>
      <c r="C2279" s="72"/>
      <c r="D2279" s="42"/>
      <c r="E2279" s="42"/>
      <c r="F2279" s="96"/>
      <c r="G2279" s="42"/>
      <c r="H2279" s="96"/>
      <c r="I2279" s="42"/>
      <c r="J2279" s="42"/>
      <c r="K2279" s="42"/>
    </row>
    <row r="2280" spans="1:11" s="7" customFormat="1">
      <c r="A2280" s="72"/>
      <c r="B2280" s="72"/>
      <c r="C2280" s="72"/>
      <c r="D2280" s="42"/>
      <c r="E2280" s="42"/>
      <c r="F2280" s="96"/>
      <c r="G2280" s="42"/>
      <c r="H2280" s="96"/>
      <c r="I2280" s="42"/>
      <c r="J2280" s="42"/>
      <c r="K2280" s="42"/>
    </row>
    <row r="2281" spans="1:11" s="7" customFormat="1">
      <c r="A2281" s="72"/>
      <c r="B2281" s="72"/>
      <c r="C2281" s="72"/>
      <c r="D2281" s="42"/>
      <c r="E2281" s="42"/>
      <c r="F2281" s="96"/>
      <c r="G2281" s="42"/>
      <c r="H2281" s="96"/>
      <c r="I2281" s="42"/>
      <c r="J2281" s="42"/>
      <c r="K2281" s="42"/>
    </row>
    <row r="2282" spans="1:11" s="7" customFormat="1">
      <c r="A2282" s="72"/>
      <c r="B2282" s="72"/>
      <c r="C2282" s="72"/>
      <c r="D2282" s="42"/>
      <c r="E2282" s="42"/>
      <c r="F2282" s="96"/>
      <c r="G2282" s="42"/>
      <c r="H2282" s="96"/>
      <c r="I2282" s="42"/>
      <c r="J2282" s="42"/>
      <c r="K2282" s="42"/>
    </row>
    <row r="2283" spans="1:11" s="7" customFormat="1">
      <c r="A2283" s="72"/>
      <c r="B2283" s="72"/>
      <c r="C2283" s="72"/>
      <c r="D2283" s="42"/>
      <c r="E2283" s="42"/>
      <c r="F2283" s="96"/>
      <c r="G2283" s="42"/>
      <c r="H2283" s="96"/>
      <c r="I2283" s="42"/>
      <c r="J2283" s="42"/>
      <c r="K2283" s="42"/>
    </row>
    <row r="2284" spans="1:11" s="7" customFormat="1">
      <c r="A2284" s="72"/>
      <c r="B2284" s="72"/>
      <c r="C2284" s="72"/>
      <c r="D2284" s="42"/>
      <c r="E2284" s="42"/>
      <c r="F2284" s="96"/>
      <c r="G2284" s="42"/>
      <c r="H2284" s="96"/>
      <c r="I2284" s="42"/>
      <c r="J2284" s="42"/>
      <c r="K2284" s="42"/>
    </row>
    <row r="2285" spans="1:11" s="7" customFormat="1">
      <c r="A2285" s="72"/>
      <c r="B2285" s="72"/>
      <c r="C2285" s="72"/>
      <c r="D2285" s="42"/>
      <c r="E2285" s="42"/>
      <c r="F2285" s="96"/>
      <c r="G2285" s="42"/>
      <c r="H2285" s="96"/>
      <c r="I2285" s="42"/>
      <c r="J2285" s="42"/>
      <c r="K2285" s="42"/>
    </row>
    <row r="2286" spans="1:11" s="7" customFormat="1">
      <c r="A2286" s="72"/>
      <c r="B2286" s="72"/>
      <c r="C2286" s="72"/>
      <c r="D2286" s="42"/>
      <c r="E2286" s="42"/>
      <c r="F2286" s="96"/>
      <c r="G2286" s="42"/>
      <c r="H2286" s="96"/>
      <c r="I2286" s="42"/>
      <c r="J2286" s="42"/>
      <c r="K2286" s="42"/>
    </row>
    <row r="2287" spans="1:11" s="7" customFormat="1">
      <c r="A2287" s="72"/>
      <c r="B2287" s="72"/>
      <c r="C2287" s="72"/>
      <c r="D2287" s="42"/>
      <c r="E2287" s="42"/>
      <c r="F2287" s="96"/>
      <c r="G2287" s="42"/>
      <c r="H2287" s="96"/>
      <c r="I2287" s="42"/>
      <c r="J2287" s="42"/>
      <c r="K2287" s="42"/>
    </row>
    <row r="2288" spans="1:11" s="7" customFormat="1">
      <c r="A2288" s="72"/>
      <c r="B2288" s="72"/>
      <c r="C2288" s="72"/>
      <c r="D2288" s="42"/>
      <c r="E2288" s="42"/>
      <c r="F2288" s="96"/>
      <c r="G2288" s="42"/>
      <c r="H2288" s="96"/>
      <c r="I2288" s="42"/>
      <c r="J2288" s="42"/>
      <c r="K2288" s="42"/>
    </row>
    <row r="2289" spans="1:11" s="7" customFormat="1">
      <c r="A2289" s="72"/>
      <c r="B2289" s="72"/>
      <c r="C2289" s="72"/>
      <c r="D2289" s="42"/>
      <c r="E2289" s="42"/>
      <c r="F2289" s="96"/>
      <c r="G2289" s="42"/>
      <c r="H2289" s="96"/>
      <c r="I2289" s="42"/>
      <c r="J2289" s="42"/>
      <c r="K2289" s="42"/>
    </row>
    <row r="2290" spans="1:11" s="7" customFormat="1">
      <c r="A2290" s="72"/>
      <c r="B2290" s="72"/>
      <c r="C2290" s="72"/>
      <c r="D2290" s="42"/>
      <c r="E2290" s="42"/>
      <c r="F2290" s="96"/>
      <c r="G2290" s="42"/>
      <c r="H2290" s="96"/>
      <c r="I2290" s="42"/>
      <c r="J2290" s="42"/>
      <c r="K2290" s="42"/>
    </row>
    <row r="2291" spans="1:11" s="7" customFormat="1">
      <c r="A2291" s="72"/>
      <c r="B2291" s="72"/>
      <c r="C2291" s="72"/>
      <c r="D2291" s="42"/>
      <c r="E2291" s="42"/>
      <c r="F2291" s="96"/>
      <c r="G2291" s="42"/>
      <c r="H2291" s="96"/>
      <c r="I2291" s="42"/>
      <c r="J2291" s="42"/>
      <c r="K2291" s="42"/>
    </row>
    <row r="2292" spans="1:11" s="7" customFormat="1">
      <c r="A2292" s="72"/>
      <c r="B2292" s="72"/>
      <c r="C2292" s="72"/>
      <c r="D2292" s="42"/>
      <c r="E2292" s="42"/>
      <c r="F2292" s="96"/>
      <c r="G2292" s="42"/>
      <c r="H2292" s="96"/>
      <c r="I2292" s="42"/>
      <c r="J2292" s="42"/>
      <c r="K2292" s="42"/>
    </row>
    <row r="2293" spans="1:11" s="7" customFormat="1">
      <c r="A2293" s="72"/>
      <c r="B2293" s="72"/>
      <c r="C2293" s="72"/>
      <c r="D2293" s="42"/>
      <c r="E2293" s="42"/>
      <c r="F2293" s="96"/>
      <c r="G2293" s="42"/>
      <c r="H2293" s="96"/>
      <c r="I2293" s="42"/>
      <c r="J2293" s="42"/>
      <c r="K2293" s="42"/>
    </row>
    <row r="2294" spans="1:11" s="7" customFormat="1">
      <c r="A2294" s="72"/>
      <c r="B2294" s="72"/>
      <c r="C2294" s="72"/>
      <c r="D2294" s="42"/>
      <c r="E2294" s="42"/>
      <c r="F2294" s="96"/>
      <c r="G2294" s="42"/>
      <c r="H2294" s="96"/>
      <c r="I2294" s="42"/>
      <c r="J2294" s="42"/>
      <c r="K2294" s="42"/>
    </row>
    <row r="2295" spans="1:11" s="7" customFormat="1">
      <c r="A2295" s="72"/>
      <c r="B2295" s="72"/>
      <c r="C2295" s="72"/>
      <c r="D2295" s="42"/>
      <c r="E2295" s="42"/>
      <c r="F2295" s="96"/>
      <c r="G2295" s="42"/>
      <c r="H2295" s="96"/>
      <c r="I2295" s="42"/>
      <c r="J2295" s="42"/>
      <c r="K2295" s="42"/>
    </row>
    <row r="2296" spans="1:11" s="7" customFormat="1">
      <c r="A2296" s="72"/>
      <c r="B2296" s="72"/>
      <c r="C2296" s="72"/>
      <c r="D2296" s="42"/>
      <c r="E2296" s="42"/>
      <c r="F2296" s="96"/>
      <c r="G2296" s="42"/>
      <c r="H2296" s="96"/>
      <c r="I2296" s="42"/>
      <c r="J2296" s="42"/>
      <c r="K2296" s="42"/>
    </row>
    <row r="2297" spans="1:11" s="7" customFormat="1">
      <c r="A2297" s="72"/>
      <c r="B2297" s="72"/>
      <c r="C2297" s="72"/>
      <c r="D2297" s="42"/>
      <c r="E2297" s="42"/>
      <c r="F2297" s="96"/>
      <c r="G2297" s="42"/>
      <c r="H2297" s="96"/>
      <c r="I2297" s="42"/>
      <c r="J2297" s="42"/>
      <c r="K2297" s="42"/>
    </row>
    <row r="2298" spans="1:11" s="7" customFormat="1">
      <c r="A2298" s="72"/>
      <c r="B2298" s="72"/>
      <c r="C2298" s="72"/>
      <c r="D2298" s="42"/>
      <c r="E2298" s="42"/>
      <c r="F2298" s="96"/>
      <c r="G2298" s="42"/>
      <c r="H2298" s="96"/>
      <c r="I2298" s="42"/>
      <c r="J2298" s="42"/>
      <c r="K2298" s="42"/>
    </row>
    <row r="2299" spans="1:11" s="7" customFormat="1">
      <c r="A2299" s="72"/>
      <c r="B2299" s="72"/>
      <c r="C2299" s="72"/>
      <c r="D2299" s="42"/>
      <c r="E2299" s="42"/>
      <c r="F2299" s="96"/>
      <c r="G2299" s="42"/>
      <c r="H2299" s="96"/>
      <c r="I2299" s="42"/>
      <c r="J2299" s="42"/>
      <c r="K2299" s="42"/>
    </row>
    <row r="2300" spans="1:11" s="7" customFormat="1">
      <c r="A2300" s="72"/>
      <c r="B2300" s="72"/>
      <c r="C2300" s="72"/>
      <c r="D2300" s="42"/>
      <c r="E2300" s="42"/>
      <c r="F2300" s="96"/>
      <c r="G2300" s="42"/>
      <c r="H2300" s="96"/>
      <c r="I2300" s="42"/>
      <c r="J2300" s="42"/>
      <c r="K2300" s="42"/>
    </row>
    <row r="2301" spans="1:11" s="7" customFormat="1">
      <c r="A2301" s="72"/>
      <c r="B2301" s="72"/>
      <c r="C2301" s="72"/>
      <c r="D2301" s="42"/>
      <c r="E2301" s="42"/>
      <c r="F2301" s="96"/>
      <c r="G2301" s="42"/>
      <c r="H2301" s="96"/>
      <c r="I2301" s="42"/>
      <c r="J2301" s="42"/>
      <c r="K2301" s="42"/>
    </row>
    <row r="2302" spans="1:11" s="7" customFormat="1">
      <c r="A2302" s="72"/>
      <c r="B2302" s="72"/>
      <c r="C2302" s="72"/>
      <c r="D2302" s="42"/>
      <c r="E2302" s="42"/>
      <c r="F2302" s="96"/>
      <c r="G2302" s="42"/>
      <c r="H2302" s="96"/>
      <c r="I2302" s="42"/>
      <c r="J2302" s="42"/>
      <c r="K2302" s="42"/>
    </row>
    <row r="2303" spans="1:11" s="7" customFormat="1">
      <c r="A2303" s="72"/>
      <c r="B2303" s="72"/>
      <c r="C2303" s="72"/>
      <c r="D2303" s="42"/>
      <c r="E2303" s="42"/>
      <c r="F2303" s="96"/>
      <c r="G2303" s="42"/>
      <c r="H2303" s="96"/>
      <c r="I2303" s="42"/>
      <c r="J2303" s="42"/>
      <c r="K2303" s="42"/>
    </row>
    <row r="2304" spans="1:11" s="7" customFormat="1">
      <c r="A2304" s="72"/>
      <c r="B2304" s="72"/>
      <c r="C2304" s="72"/>
      <c r="D2304" s="42"/>
      <c r="E2304" s="42"/>
      <c r="F2304" s="96"/>
      <c r="G2304" s="42"/>
      <c r="H2304" s="96"/>
      <c r="I2304" s="42"/>
      <c r="J2304" s="42"/>
      <c r="K2304" s="42"/>
    </row>
    <row r="2305" spans="1:11" s="7" customFormat="1">
      <c r="A2305" s="72"/>
      <c r="B2305" s="72"/>
      <c r="C2305" s="72"/>
      <c r="D2305" s="42"/>
      <c r="E2305" s="42"/>
      <c r="F2305" s="96"/>
      <c r="G2305" s="42"/>
      <c r="H2305" s="96"/>
      <c r="I2305" s="42"/>
      <c r="J2305" s="42"/>
      <c r="K2305" s="42"/>
    </row>
    <row r="2306" spans="1:11" s="7" customFormat="1">
      <c r="A2306" s="72"/>
      <c r="B2306" s="72"/>
      <c r="C2306" s="72"/>
      <c r="D2306" s="42"/>
      <c r="E2306" s="42"/>
      <c r="F2306" s="96"/>
      <c r="G2306" s="42"/>
      <c r="H2306" s="96"/>
      <c r="I2306" s="42"/>
      <c r="J2306" s="42"/>
      <c r="K2306" s="42"/>
    </row>
    <row r="2307" spans="1:11" s="7" customFormat="1">
      <c r="A2307" s="72"/>
      <c r="B2307" s="72"/>
      <c r="C2307" s="72"/>
      <c r="D2307" s="42"/>
      <c r="E2307" s="42"/>
      <c r="F2307" s="96"/>
      <c r="G2307" s="42"/>
      <c r="H2307" s="96"/>
      <c r="I2307" s="42"/>
      <c r="J2307" s="42"/>
      <c r="K2307" s="42"/>
    </row>
    <row r="2308" spans="1:11" s="7" customFormat="1">
      <c r="A2308" s="72"/>
      <c r="B2308" s="72"/>
      <c r="C2308" s="72"/>
      <c r="D2308" s="42"/>
      <c r="E2308" s="42"/>
      <c r="F2308" s="96"/>
      <c r="G2308" s="42"/>
      <c r="H2308" s="96"/>
      <c r="I2308" s="42"/>
      <c r="J2308" s="42"/>
      <c r="K2308" s="42"/>
    </row>
    <row r="2309" spans="1:11" s="7" customFormat="1">
      <c r="A2309" s="72"/>
      <c r="B2309" s="72"/>
      <c r="C2309" s="72"/>
      <c r="D2309" s="42"/>
      <c r="E2309" s="42"/>
      <c r="F2309" s="96"/>
      <c r="G2309" s="42"/>
      <c r="H2309" s="96"/>
      <c r="I2309" s="42"/>
      <c r="J2309" s="42"/>
      <c r="K2309" s="42"/>
    </row>
    <row r="2310" spans="1:11" s="7" customFormat="1">
      <c r="A2310" s="72"/>
      <c r="B2310" s="72"/>
      <c r="C2310" s="72"/>
      <c r="D2310" s="42"/>
      <c r="E2310" s="42"/>
      <c r="F2310" s="96"/>
      <c r="G2310" s="42"/>
      <c r="H2310" s="96"/>
      <c r="I2310" s="42"/>
      <c r="J2310" s="42"/>
      <c r="K2310" s="42"/>
    </row>
    <row r="2311" spans="1:11" s="7" customFormat="1">
      <c r="A2311" s="72"/>
      <c r="B2311" s="72"/>
      <c r="C2311" s="72"/>
      <c r="D2311" s="42"/>
      <c r="E2311" s="42"/>
      <c r="F2311" s="96"/>
      <c r="G2311" s="42"/>
      <c r="H2311" s="96"/>
      <c r="I2311" s="42"/>
      <c r="J2311" s="42"/>
      <c r="K2311" s="42"/>
    </row>
    <row r="2312" spans="1:11" s="7" customFormat="1">
      <c r="A2312" s="72"/>
      <c r="B2312" s="72"/>
      <c r="C2312" s="72"/>
      <c r="D2312" s="42"/>
      <c r="E2312" s="42"/>
      <c r="F2312" s="96"/>
      <c r="G2312" s="42"/>
      <c r="H2312" s="96"/>
      <c r="I2312" s="42"/>
      <c r="J2312" s="42"/>
      <c r="K2312" s="42"/>
    </row>
    <row r="2313" spans="1:11" s="7" customFormat="1">
      <c r="A2313" s="72"/>
      <c r="B2313" s="72"/>
      <c r="C2313" s="72"/>
      <c r="D2313" s="42"/>
      <c r="E2313" s="42"/>
      <c r="F2313" s="96"/>
      <c r="G2313" s="42"/>
      <c r="H2313" s="96"/>
      <c r="I2313" s="42"/>
      <c r="J2313" s="42"/>
      <c r="K2313" s="42"/>
    </row>
    <row r="2314" spans="1:11" s="7" customFormat="1">
      <c r="A2314" s="72"/>
      <c r="B2314" s="72"/>
      <c r="C2314" s="72"/>
      <c r="D2314" s="42"/>
      <c r="E2314" s="42"/>
      <c r="F2314" s="96"/>
      <c r="G2314" s="42"/>
      <c r="H2314" s="96"/>
      <c r="I2314" s="42"/>
      <c r="J2314" s="42"/>
      <c r="K2314" s="42"/>
    </row>
    <row r="2315" spans="1:11" s="7" customFormat="1">
      <c r="A2315" s="72"/>
      <c r="B2315" s="72"/>
      <c r="C2315" s="72"/>
      <c r="D2315" s="42"/>
      <c r="E2315" s="42"/>
      <c r="F2315" s="96"/>
      <c r="G2315" s="42"/>
      <c r="H2315" s="96"/>
      <c r="I2315" s="42"/>
      <c r="J2315" s="42"/>
      <c r="K2315" s="42"/>
    </row>
    <row r="2316" spans="1:11" s="7" customFormat="1">
      <c r="A2316" s="72"/>
      <c r="B2316" s="72"/>
      <c r="C2316" s="72"/>
      <c r="D2316" s="42"/>
      <c r="E2316" s="42"/>
      <c r="F2316" s="96"/>
      <c r="G2316" s="42"/>
      <c r="H2316" s="96"/>
      <c r="I2316" s="42"/>
      <c r="J2316" s="42"/>
      <c r="K2316" s="42"/>
    </row>
    <row r="2317" spans="1:11" s="7" customFormat="1">
      <c r="A2317" s="72"/>
      <c r="B2317" s="72"/>
      <c r="C2317" s="72"/>
      <c r="D2317" s="42"/>
      <c r="E2317" s="42"/>
      <c r="F2317" s="96"/>
      <c r="G2317" s="42"/>
      <c r="H2317" s="96"/>
      <c r="I2317" s="42"/>
      <c r="J2317" s="42"/>
      <c r="K2317" s="42"/>
    </row>
    <row r="2318" spans="1:11" s="7" customFormat="1">
      <c r="A2318" s="72"/>
      <c r="B2318" s="72"/>
      <c r="C2318" s="72"/>
      <c r="D2318" s="42"/>
      <c r="E2318" s="42"/>
      <c r="F2318" s="96"/>
      <c r="G2318" s="42"/>
      <c r="H2318" s="96"/>
      <c r="I2318" s="42"/>
      <c r="J2318" s="42"/>
      <c r="K2318" s="42"/>
    </row>
    <row r="2319" spans="1:11" s="7" customFormat="1">
      <c r="A2319" s="72"/>
      <c r="B2319" s="72"/>
      <c r="C2319" s="72"/>
      <c r="D2319" s="42"/>
      <c r="E2319" s="42"/>
      <c r="F2319" s="96"/>
      <c r="G2319" s="42"/>
      <c r="H2319" s="96"/>
      <c r="I2319" s="42"/>
      <c r="J2319" s="42"/>
      <c r="K2319" s="42"/>
    </row>
    <row r="2320" spans="1:11" s="7" customFormat="1">
      <c r="A2320" s="72"/>
      <c r="B2320" s="72"/>
      <c r="C2320" s="72"/>
      <c r="D2320" s="42"/>
      <c r="E2320" s="42"/>
      <c r="F2320" s="96"/>
      <c r="G2320" s="42"/>
      <c r="H2320" s="96"/>
      <c r="I2320" s="42"/>
      <c r="J2320" s="42"/>
      <c r="K2320" s="42"/>
    </row>
    <row r="2321" spans="1:11" s="7" customFormat="1">
      <c r="A2321" s="72"/>
      <c r="B2321" s="72"/>
      <c r="C2321" s="72"/>
      <c r="D2321" s="42"/>
      <c r="E2321" s="42"/>
      <c r="F2321" s="96"/>
      <c r="G2321" s="42"/>
      <c r="H2321" s="96"/>
      <c r="I2321" s="42"/>
      <c r="J2321" s="42"/>
      <c r="K2321" s="42"/>
    </row>
    <row r="2322" spans="1:11" s="7" customFormat="1">
      <c r="A2322" s="72"/>
      <c r="B2322" s="72"/>
      <c r="C2322" s="72"/>
      <c r="D2322" s="42"/>
      <c r="E2322" s="42"/>
      <c r="F2322" s="96"/>
      <c r="G2322" s="42"/>
      <c r="H2322" s="96"/>
      <c r="I2322" s="42"/>
      <c r="J2322" s="42"/>
      <c r="K2322" s="42"/>
    </row>
    <row r="2323" spans="1:11" s="7" customFormat="1">
      <c r="A2323" s="72"/>
      <c r="B2323" s="72"/>
      <c r="C2323" s="72"/>
      <c r="D2323" s="42"/>
      <c r="E2323" s="42"/>
      <c r="F2323" s="96"/>
      <c r="G2323" s="42"/>
      <c r="H2323" s="96"/>
      <c r="I2323" s="42"/>
      <c r="J2323" s="42"/>
      <c r="K2323" s="42"/>
    </row>
    <row r="2324" spans="1:11" s="7" customFormat="1">
      <c r="A2324" s="72"/>
      <c r="B2324" s="72"/>
      <c r="C2324" s="72"/>
      <c r="D2324" s="42"/>
      <c r="E2324" s="42"/>
      <c r="F2324" s="96"/>
      <c r="G2324" s="42"/>
      <c r="H2324" s="96"/>
      <c r="I2324" s="42"/>
      <c r="J2324" s="42"/>
      <c r="K2324" s="42"/>
    </row>
    <row r="2325" spans="1:11" s="7" customFormat="1">
      <c r="A2325" s="72"/>
      <c r="B2325" s="72"/>
      <c r="C2325" s="72"/>
      <c r="D2325" s="42"/>
      <c r="E2325" s="42"/>
      <c r="F2325" s="96"/>
      <c r="G2325" s="42"/>
      <c r="H2325" s="96"/>
      <c r="I2325" s="42"/>
      <c r="J2325" s="42"/>
      <c r="K2325" s="42"/>
    </row>
    <row r="2326" spans="1:11" s="7" customFormat="1">
      <c r="A2326" s="72"/>
      <c r="B2326" s="72"/>
      <c r="C2326" s="72"/>
      <c r="D2326" s="42"/>
      <c r="E2326" s="42"/>
      <c r="F2326" s="96"/>
      <c r="G2326" s="42"/>
      <c r="H2326" s="96"/>
      <c r="I2326" s="42"/>
      <c r="J2326" s="42"/>
      <c r="K2326" s="42"/>
    </row>
    <row r="2327" spans="1:11" s="7" customFormat="1">
      <c r="A2327" s="72"/>
      <c r="B2327" s="72"/>
      <c r="C2327" s="72"/>
      <c r="D2327" s="42"/>
      <c r="E2327" s="42"/>
      <c r="F2327" s="96"/>
      <c r="G2327" s="42"/>
      <c r="H2327" s="96"/>
      <c r="I2327" s="42"/>
      <c r="J2327" s="42"/>
      <c r="K2327" s="42"/>
    </row>
    <row r="2328" spans="1:11" s="7" customFormat="1">
      <c r="A2328" s="72"/>
      <c r="B2328" s="72"/>
      <c r="C2328" s="72"/>
      <c r="D2328" s="42"/>
      <c r="E2328" s="42"/>
      <c r="F2328" s="96"/>
      <c r="G2328" s="42"/>
      <c r="H2328" s="96"/>
      <c r="I2328" s="42"/>
      <c r="J2328" s="42"/>
      <c r="K2328" s="42"/>
    </row>
    <row r="2329" spans="1:11" s="7" customFormat="1">
      <c r="A2329" s="72"/>
      <c r="B2329" s="72"/>
      <c r="C2329" s="72"/>
      <c r="D2329" s="42"/>
      <c r="E2329" s="42"/>
      <c r="F2329" s="96"/>
      <c r="G2329" s="42"/>
      <c r="H2329" s="96"/>
      <c r="I2329" s="42"/>
      <c r="J2329" s="42"/>
      <c r="K2329" s="42"/>
    </row>
    <row r="2330" spans="1:11" s="7" customFormat="1">
      <c r="A2330" s="72"/>
      <c r="B2330" s="72"/>
      <c r="C2330" s="72"/>
      <c r="D2330" s="42"/>
      <c r="E2330" s="42"/>
      <c r="F2330" s="96"/>
      <c r="G2330" s="42"/>
      <c r="H2330" s="96"/>
      <c r="I2330" s="42"/>
      <c r="J2330" s="42"/>
      <c r="K2330" s="42"/>
    </row>
    <row r="2331" spans="1:11" s="7" customFormat="1">
      <c r="A2331" s="72"/>
      <c r="B2331" s="72"/>
      <c r="C2331" s="72"/>
      <c r="D2331" s="42"/>
      <c r="E2331" s="42"/>
      <c r="F2331" s="96"/>
      <c r="G2331" s="42"/>
      <c r="H2331" s="96"/>
      <c r="I2331" s="42"/>
      <c r="J2331" s="42"/>
      <c r="K2331" s="42"/>
    </row>
    <row r="2332" spans="1:11" s="7" customFormat="1">
      <c r="A2332" s="72"/>
      <c r="B2332" s="72"/>
      <c r="C2332" s="72"/>
      <c r="D2332" s="42"/>
      <c r="E2332" s="42"/>
      <c r="F2332" s="96"/>
      <c r="G2332" s="42"/>
      <c r="H2332" s="96"/>
      <c r="I2332" s="42"/>
      <c r="J2332" s="42"/>
      <c r="K2332" s="42"/>
    </row>
    <row r="2333" spans="1:11" s="7" customFormat="1">
      <c r="A2333" s="72"/>
      <c r="B2333" s="72"/>
      <c r="C2333" s="72"/>
      <c r="D2333" s="42"/>
      <c r="E2333" s="42"/>
      <c r="F2333" s="96"/>
      <c r="G2333" s="42"/>
      <c r="H2333" s="96"/>
      <c r="I2333" s="42"/>
      <c r="J2333" s="42"/>
      <c r="K2333" s="42"/>
    </row>
    <row r="2334" spans="1:11" s="7" customFormat="1">
      <c r="A2334" s="72"/>
      <c r="B2334" s="72"/>
      <c r="C2334" s="72"/>
      <c r="D2334" s="42"/>
      <c r="E2334" s="42"/>
      <c r="F2334" s="96"/>
      <c r="G2334" s="42"/>
      <c r="H2334" s="96"/>
      <c r="I2334" s="42"/>
      <c r="J2334" s="42"/>
      <c r="K2334" s="42"/>
    </row>
    <row r="2335" spans="1:11" s="7" customFormat="1">
      <c r="A2335" s="72"/>
      <c r="B2335" s="72"/>
      <c r="C2335" s="72"/>
      <c r="D2335" s="42"/>
      <c r="E2335" s="42"/>
      <c r="F2335" s="96"/>
      <c r="G2335" s="42"/>
      <c r="H2335" s="96"/>
      <c r="I2335" s="42"/>
      <c r="J2335" s="42"/>
      <c r="K2335" s="42"/>
    </row>
    <row r="2336" spans="1:11" s="7" customFormat="1">
      <c r="A2336" s="72"/>
      <c r="B2336" s="72"/>
      <c r="C2336" s="72"/>
      <c r="D2336" s="42"/>
      <c r="E2336" s="42"/>
      <c r="F2336" s="96"/>
      <c r="G2336" s="42"/>
      <c r="H2336" s="96"/>
      <c r="I2336" s="42"/>
      <c r="J2336" s="42"/>
      <c r="K2336" s="42"/>
    </row>
    <row r="2337" spans="1:11" s="7" customFormat="1">
      <c r="A2337" s="72"/>
      <c r="B2337" s="72"/>
      <c r="C2337" s="72"/>
      <c r="D2337" s="42"/>
      <c r="E2337" s="42"/>
      <c r="F2337" s="96"/>
      <c r="G2337" s="42"/>
      <c r="H2337" s="96"/>
      <c r="I2337" s="42"/>
      <c r="J2337" s="42"/>
      <c r="K2337" s="42"/>
    </row>
    <row r="2338" spans="1:11" s="7" customFormat="1">
      <c r="A2338" s="72"/>
      <c r="B2338" s="72"/>
      <c r="C2338" s="72"/>
      <c r="D2338" s="42"/>
      <c r="E2338" s="42"/>
      <c r="F2338" s="96"/>
      <c r="G2338" s="42"/>
      <c r="H2338" s="96"/>
      <c r="I2338" s="42"/>
      <c r="J2338" s="42"/>
      <c r="K2338" s="42"/>
    </row>
    <row r="2339" spans="1:11" s="7" customFormat="1">
      <c r="A2339" s="72"/>
      <c r="B2339" s="72"/>
      <c r="C2339" s="72"/>
      <c r="D2339" s="42"/>
      <c r="E2339" s="42"/>
      <c r="F2339" s="96"/>
      <c r="G2339" s="42"/>
      <c r="H2339" s="96"/>
      <c r="I2339" s="42"/>
      <c r="J2339" s="42"/>
      <c r="K2339" s="42"/>
    </row>
    <row r="2340" spans="1:11" s="7" customFormat="1">
      <c r="A2340" s="72"/>
      <c r="B2340" s="72"/>
      <c r="C2340" s="72"/>
      <c r="D2340" s="42"/>
      <c r="E2340" s="42"/>
      <c r="F2340" s="96"/>
      <c r="G2340" s="42"/>
      <c r="H2340" s="96"/>
      <c r="I2340" s="42"/>
      <c r="J2340" s="42"/>
      <c r="K2340" s="42"/>
    </row>
    <row r="2341" spans="1:11" s="7" customFormat="1">
      <c r="A2341" s="72"/>
      <c r="B2341" s="72"/>
      <c r="C2341" s="72"/>
      <c r="D2341" s="42"/>
      <c r="E2341" s="42"/>
      <c r="F2341" s="96"/>
      <c r="G2341" s="42"/>
      <c r="H2341" s="96"/>
      <c r="I2341" s="42"/>
      <c r="J2341" s="42"/>
      <c r="K2341" s="42"/>
    </row>
    <row r="2342" spans="1:11" s="7" customFormat="1">
      <c r="A2342" s="72"/>
      <c r="B2342" s="72"/>
      <c r="C2342" s="72"/>
      <c r="D2342" s="42"/>
      <c r="E2342" s="42"/>
      <c r="F2342" s="96"/>
      <c r="G2342" s="42"/>
      <c r="H2342" s="96"/>
      <c r="I2342" s="42"/>
      <c r="J2342" s="42"/>
      <c r="K2342" s="42"/>
    </row>
    <row r="2343" spans="1:11" s="7" customFormat="1">
      <c r="A2343" s="72"/>
      <c r="B2343" s="72"/>
      <c r="C2343" s="72"/>
      <c r="D2343" s="42"/>
      <c r="E2343" s="42"/>
      <c r="F2343" s="96"/>
      <c r="G2343" s="42"/>
      <c r="H2343" s="96"/>
      <c r="I2343" s="42"/>
      <c r="J2343" s="42"/>
      <c r="K2343" s="42"/>
    </row>
    <row r="2344" spans="1:11" s="7" customFormat="1">
      <c r="A2344" s="72"/>
      <c r="B2344" s="72"/>
      <c r="C2344" s="72"/>
      <c r="D2344" s="42"/>
      <c r="E2344" s="42"/>
      <c r="F2344" s="96"/>
      <c r="G2344" s="42"/>
      <c r="H2344" s="96"/>
      <c r="I2344" s="42"/>
      <c r="J2344" s="42"/>
      <c r="K2344" s="42"/>
    </row>
    <row r="2345" spans="1:11" s="7" customFormat="1">
      <c r="A2345" s="72"/>
      <c r="B2345" s="72"/>
      <c r="C2345" s="72"/>
      <c r="D2345" s="42"/>
      <c r="E2345" s="42"/>
      <c r="F2345" s="96"/>
      <c r="G2345" s="42"/>
      <c r="H2345" s="96"/>
      <c r="I2345" s="42"/>
      <c r="J2345" s="42"/>
      <c r="K2345" s="42"/>
    </row>
    <row r="2346" spans="1:11" s="7" customFormat="1">
      <c r="A2346" s="72"/>
      <c r="B2346" s="72"/>
      <c r="C2346" s="72"/>
      <c r="D2346" s="42"/>
      <c r="E2346" s="42"/>
      <c r="F2346" s="96"/>
      <c r="G2346" s="42"/>
      <c r="H2346" s="96"/>
      <c r="I2346" s="42"/>
      <c r="J2346" s="42"/>
      <c r="K2346" s="42"/>
    </row>
    <row r="2347" spans="1:11" s="7" customFormat="1">
      <c r="A2347" s="72"/>
      <c r="B2347" s="72"/>
      <c r="C2347" s="72"/>
      <c r="D2347" s="42"/>
      <c r="E2347" s="42"/>
      <c r="F2347" s="96"/>
      <c r="G2347" s="42"/>
      <c r="H2347" s="96"/>
      <c r="I2347" s="42"/>
      <c r="J2347" s="42"/>
      <c r="K2347" s="42"/>
    </row>
    <row r="2348" spans="1:11" s="7" customFormat="1">
      <c r="A2348" s="72"/>
      <c r="B2348" s="72"/>
      <c r="C2348" s="72"/>
      <c r="D2348" s="42"/>
      <c r="E2348" s="42"/>
      <c r="F2348" s="96"/>
      <c r="G2348" s="42"/>
      <c r="H2348" s="96"/>
      <c r="I2348" s="42"/>
      <c r="J2348" s="42"/>
      <c r="K2348" s="42"/>
    </row>
    <row r="2349" spans="1:11" s="7" customFormat="1">
      <c r="A2349" s="72"/>
      <c r="B2349" s="72"/>
      <c r="C2349" s="72"/>
      <c r="D2349" s="42"/>
      <c r="E2349" s="42"/>
      <c r="F2349" s="96"/>
      <c r="G2349" s="42"/>
      <c r="H2349" s="96"/>
      <c r="I2349" s="42"/>
      <c r="J2349" s="42"/>
      <c r="K2349" s="42"/>
    </row>
    <row r="2350" spans="1:11" s="7" customFormat="1">
      <c r="A2350" s="72"/>
      <c r="B2350" s="72"/>
      <c r="C2350" s="72"/>
      <c r="D2350" s="42"/>
      <c r="E2350" s="42"/>
      <c r="F2350" s="96"/>
      <c r="G2350" s="42"/>
      <c r="H2350" s="96"/>
      <c r="I2350" s="42"/>
      <c r="J2350" s="42"/>
      <c r="K2350" s="42"/>
    </row>
    <row r="2351" spans="1:11" s="7" customFormat="1">
      <c r="A2351" s="72"/>
      <c r="B2351" s="72"/>
      <c r="C2351" s="72"/>
      <c r="D2351" s="42"/>
      <c r="E2351" s="42"/>
      <c r="F2351" s="96"/>
      <c r="G2351" s="42"/>
      <c r="H2351" s="96"/>
      <c r="I2351" s="42"/>
      <c r="J2351" s="42"/>
      <c r="K2351" s="42"/>
    </row>
    <row r="2352" spans="1:11" s="7" customFormat="1">
      <c r="A2352" s="72"/>
      <c r="B2352" s="72"/>
      <c r="C2352" s="72"/>
      <c r="D2352" s="42"/>
      <c r="E2352" s="42"/>
      <c r="F2352" s="96"/>
      <c r="G2352" s="42"/>
      <c r="H2352" s="96"/>
      <c r="I2352" s="42"/>
      <c r="J2352" s="42"/>
      <c r="K2352" s="42"/>
    </row>
    <row r="2353" spans="1:11" s="7" customFormat="1">
      <c r="A2353" s="72"/>
      <c r="B2353" s="72"/>
      <c r="C2353" s="72"/>
      <c r="D2353" s="42"/>
      <c r="E2353" s="42"/>
      <c r="F2353" s="96"/>
      <c r="G2353" s="42"/>
      <c r="H2353" s="96"/>
      <c r="I2353" s="42"/>
      <c r="J2353" s="42"/>
      <c r="K2353" s="42"/>
    </row>
    <row r="2354" spans="1:11" s="7" customFormat="1">
      <c r="A2354" s="72"/>
      <c r="B2354" s="72"/>
      <c r="C2354" s="72"/>
      <c r="D2354" s="42"/>
      <c r="E2354" s="42"/>
      <c r="F2354" s="96"/>
      <c r="G2354" s="42"/>
      <c r="H2354" s="96"/>
      <c r="I2354" s="42"/>
      <c r="J2354" s="42"/>
      <c r="K2354" s="42"/>
    </row>
    <row r="2355" spans="1:11" s="7" customFormat="1">
      <c r="A2355" s="72"/>
      <c r="B2355" s="72"/>
      <c r="C2355" s="72"/>
      <c r="D2355" s="42"/>
      <c r="E2355" s="42"/>
      <c r="F2355" s="96"/>
      <c r="G2355" s="42"/>
      <c r="H2355" s="96"/>
      <c r="I2355" s="42"/>
      <c r="J2355" s="42"/>
      <c r="K2355" s="42"/>
    </row>
    <row r="2356" spans="1:11" s="7" customFormat="1">
      <c r="A2356" s="72"/>
      <c r="B2356" s="72"/>
      <c r="C2356" s="72"/>
      <c r="D2356" s="42"/>
      <c r="E2356" s="42"/>
      <c r="F2356" s="96"/>
      <c r="G2356" s="42"/>
      <c r="H2356" s="96"/>
      <c r="I2356" s="42"/>
      <c r="J2356" s="42"/>
      <c r="K2356" s="42"/>
    </row>
    <row r="2357" spans="1:11" s="7" customFormat="1">
      <c r="A2357" s="72"/>
      <c r="B2357" s="72"/>
      <c r="C2357" s="72"/>
      <c r="D2357" s="42"/>
      <c r="E2357" s="42"/>
      <c r="F2357" s="96"/>
      <c r="G2357" s="42"/>
      <c r="H2357" s="96"/>
      <c r="I2357" s="42"/>
      <c r="J2357" s="42"/>
      <c r="K2357" s="42"/>
    </row>
    <row r="2358" spans="1:11" s="7" customFormat="1">
      <c r="A2358" s="72"/>
      <c r="B2358" s="72"/>
      <c r="C2358" s="72"/>
      <c r="D2358" s="42"/>
      <c r="E2358" s="42"/>
      <c r="F2358" s="96"/>
      <c r="G2358" s="42"/>
      <c r="H2358" s="96"/>
      <c r="I2358" s="42"/>
      <c r="J2358" s="42"/>
      <c r="K2358" s="42"/>
    </row>
    <row r="2359" spans="1:11" s="7" customFormat="1">
      <c r="A2359" s="72"/>
      <c r="B2359" s="72"/>
      <c r="C2359" s="72"/>
      <c r="D2359" s="42"/>
      <c r="E2359" s="42"/>
      <c r="F2359" s="96"/>
      <c r="G2359" s="42"/>
      <c r="H2359" s="96"/>
      <c r="I2359" s="42"/>
      <c r="J2359" s="42"/>
      <c r="K2359" s="42"/>
    </row>
    <row r="2360" spans="1:11" s="7" customFormat="1">
      <c r="A2360" s="72"/>
      <c r="B2360" s="72"/>
      <c r="C2360" s="72"/>
      <c r="D2360" s="42"/>
      <c r="E2360" s="42"/>
      <c r="F2360" s="96"/>
      <c r="G2360" s="42"/>
      <c r="H2360" s="96"/>
      <c r="I2360" s="42"/>
      <c r="J2360" s="42"/>
      <c r="K2360" s="42"/>
    </row>
    <row r="2361" spans="1:11" s="7" customFormat="1">
      <c r="A2361" s="72"/>
      <c r="B2361" s="72"/>
      <c r="C2361" s="72"/>
      <c r="D2361" s="42"/>
      <c r="E2361" s="42"/>
      <c r="F2361" s="96"/>
      <c r="G2361" s="42"/>
      <c r="H2361" s="96"/>
      <c r="I2361" s="42"/>
      <c r="J2361" s="42"/>
      <c r="K2361" s="42"/>
    </row>
    <row r="2362" spans="1:11" s="7" customFormat="1">
      <c r="A2362" s="72"/>
      <c r="B2362" s="72"/>
      <c r="C2362" s="72"/>
      <c r="D2362" s="42"/>
      <c r="E2362" s="42"/>
      <c r="F2362" s="96"/>
      <c r="G2362" s="42"/>
      <c r="H2362" s="96"/>
      <c r="I2362" s="42"/>
      <c r="J2362" s="42"/>
      <c r="K2362" s="42"/>
    </row>
    <row r="2363" spans="1:11" s="7" customFormat="1">
      <c r="A2363" s="72"/>
      <c r="B2363" s="72"/>
      <c r="C2363" s="72"/>
      <c r="D2363" s="42"/>
      <c r="E2363" s="42"/>
      <c r="F2363" s="96"/>
      <c r="G2363" s="42"/>
      <c r="H2363" s="96"/>
      <c r="I2363" s="42"/>
      <c r="J2363" s="42"/>
      <c r="K2363" s="42"/>
    </row>
    <row r="2364" spans="1:11" s="7" customFormat="1">
      <c r="A2364" s="72"/>
      <c r="B2364" s="72"/>
      <c r="C2364" s="72"/>
      <c r="D2364" s="42"/>
      <c r="E2364" s="42"/>
      <c r="F2364" s="96"/>
      <c r="G2364" s="42"/>
      <c r="H2364" s="96"/>
      <c r="I2364" s="42"/>
      <c r="J2364" s="42"/>
      <c r="K2364" s="42"/>
    </row>
    <row r="2365" spans="1:11" s="7" customFormat="1">
      <c r="A2365" s="72"/>
      <c r="B2365" s="72"/>
      <c r="C2365" s="72"/>
      <c r="D2365" s="42"/>
      <c r="E2365" s="42"/>
      <c r="F2365" s="96"/>
      <c r="G2365" s="42"/>
      <c r="H2365" s="96"/>
      <c r="I2365" s="42"/>
      <c r="J2365" s="42"/>
      <c r="K2365" s="42"/>
    </row>
    <row r="2366" spans="1:11" s="7" customFormat="1">
      <c r="A2366" s="72"/>
      <c r="B2366" s="72"/>
      <c r="C2366" s="72"/>
      <c r="D2366" s="42"/>
      <c r="E2366" s="42"/>
      <c r="F2366" s="96"/>
      <c r="G2366" s="42"/>
      <c r="H2366" s="96"/>
      <c r="I2366" s="42"/>
      <c r="J2366" s="42"/>
      <c r="K2366" s="42"/>
    </row>
    <row r="2367" spans="1:11" s="7" customFormat="1">
      <c r="A2367" s="72"/>
      <c r="B2367" s="72"/>
      <c r="C2367" s="72"/>
      <c r="D2367" s="42"/>
      <c r="E2367" s="42"/>
      <c r="F2367" s="96"/>
      <c r="G2367" s="42"/>
      <c r="H2367" s="96"/>
      <c r="I2367" s="42"/>
      <c r="J2367" s="42"/>
      <c r="K2367" s="42"/>
    </row>
    <row r="2368" spans="1:11" s="7" customFormat="1">
      <c r="A2368" s="72"/>
      <c r="B2368" s="72"/>
      <c r="C2368" s="72"/>
      <c r="D2368" s="42"/>
      <c r="E2368" s="42"/>
      <c r="F2368" s="96"/>
      <c r="G2368" s="42"/>
      <c r="H2368" s="96"/>
      <c r="I2368" s="42"/>
      <c r="J2368" s="42"/>
      <c r="K2368" s="42"/>
    </row>
    <row r="2369" spans="1:11" s="7" customFormat="1">
      <c r="A2369" s="72"/>
      <c r="B2369" s="72"/>
      <c r="C2369" s="72"/>
      <c r="D2369" s="42"/>
      <c r="E2369" s="42"/>
      <c r="F2369" s="96"/>
      <c r="G2369" s="42"/>
      <c r="H2369" s="96"/>
      <c r="I2369" s="42"/>
      <c r="J2369" s="42"/>
      <c r="K2369" s="42"/>
    </row>
    <row r="2370" spans="1:11" s="7" customFormat="1">
      <c r="A2370" s="72"/>
      <c r="B2370" s="72"/>
      <c r="C2370" s="72"/>
      <c r="D2370" s="42"/>
      <c r="E2370" s="42"/>
      <c r="F2370" s="96"/>
      <c r="G2370" s="42"/>
      <c r="H2370" s="96"/>
      <c r="I2370" s="42"/>
      <c r="J2370" s="42"/>
      <c r="K2370" s="42"/>
    </row>
    <row r="2371" spans="1:11" s="7" customFormat="1">
      <c r="A2371" s="72"/>
      <c r="B2371" s="72"/>
      <c r="C2371" s="72"/>
      <c r="D2371" s="42"/>
      <c r="E2371" s="42"/>
      <c r="F2371" s="96"/>
      <c r="G2371" s="42"/>
      <c r="H2371" s="96"/>
      <c r="I2371" s="42"/>
      <c r="J2371" s="42"/>
      <c r="K2371" s="42"/>
    </row>
    <row r="2372" spans="1:11" s="7" customFormat="1">
      <c r="A2372" s="72"/>
      <c r="B2372" s="72"/>
      <c r="C2372" s="72"/>
      <c r="D2372" s="42"/>
      <c r="E2372" s="42"/>
      <c r="F2372" s="96"/>
      <c r="G2372" s="42"/>
      <c r="H2372" s="96"/>
      <c r="I2372" s="42"/>
      <c r="J2372" s="42"/>
      <c r="K2372" s="42"/>
    </row>
    <row r="2373" spans="1:11" s="7" customFormat="1">
      <c r="A2373" s="72"/>
      <c r="B2373" s="72"/>
      <c r="C2373" s="72"/>
      <c r="D2373" s="42"/>
      <c r="E2373" s="42"/>
      <c r="F2373" s="96"/>
      <c r="G2373" s="42"/>
      <c r="H2373" s="96"/>
      <c r="I2373" s="42"/>
      <c r="J2373" s="42"/>
      <c r="K2373" s="42"/>
    </row>
    <row r="2374" spans="1:11" s="7" customFormat="1">
      <c r="A2374" s="72"/>
      <c r="B2374" s="72"/>
      <c r="C2374" s="72"/>
      <c r="D2374" s="42"/>
      <c r="E2374" s="42"/>
      <c r="F2374" s="96"/>
      <c r="G2374" s="42"/>
      <c r="H2374" s="96"/>
      <c r="I2374" s="42"/>
      <c r="J2374" s="42"/>
      <c r="K2374" s="42"/>
    </row>
    <row r="2375" spans="1:11" s="7" customFormat="1">
      <c r="A2375" s="72"/>
      <c r="B2375" s="72"/>
      <c r="C2375" s="72"/>
      <c r="D2375" s="42"/>
      <c r="E2375" s="42"/>
      <c r="F2375" s="96"/>
      <c r="G2375" s="42"/>
      <c r="H2375" s="96"/>
      <c r="I2375" s="42"/>
      <c r="J2375" s="42"/>
      <c r="K2375" s="42"/>
    </row>
    <row r="2376" spans="1:11" s="7" customFormat="1">
      <c r="A2376" s="72"/>
      <c r="B2376" s="72"/>
      <c r="C2376" s="72"/>
      <c r="D2376" s="42"/>
      <c r="E2376" s="42"/>
      <c r="F2376" s="96"/>
      <c r="G2376" s="42"/>
      <c r="H2376" s="96"/>
      <c r="I2376" s="42"/>
      <c r="J2376" s="42"/>
      <c r="K2376" s="42"/>
    </row>
    <row r="2377" spans="1:11" s="7" customFormat="1">
      <c r="A2377" s="72"/>
      <c r="B2377" s="72"/>
      <c r="C2377" s="72"/>
      <c r="D2377" s="42"/>
      <c r="E2377" s="42"/>
      <c r="F2377" s="96"/>
      <c r="G2377" s="42"/>
      <c r="H2377" s="96"/>
      <c r="I2377" s="42"/>
      <c r="J2377" s="42"/>
      <c r="K2377" s="42"/>
    </row>
    <row r="2378" spans="1:11" s="7" customFormat="1">
      <c r="A2378" s="72"/>
      <c r="B2378" s="72"/>
      <c r="C2378" s="72"/>
      <c r="D2378" s="42"/>
      <c r="E2378" s="42"/>
      <c r="F2378" s="96"/>
      <c r="G2378" s="42"/>
      <c r="H2378" s="96"/>
      <c r="I2378" s="42"/>
      <c r="J2378" s="42"/>
      <c r="K2378" s="42"/>
    </row>
    <row r="2379" spans="1:11" s="7" customFormat="1">
      <c r="A2379" s="72"/>
      <c r="B2379" s="72"/>
      <c r="C2379" s="72"/>
      <c r="D2379" s="42"/>
      <c r="E2379" s="42"/>
      <c r="F2379" s="96"/>
      <c r="G2379" s="42"/>
      <c r="H2379" s="96"/>
      <c r="I2379" s="42"/>
      <c r="J2379" s="42"/>
      <c r="K2379" s="42"/>
    </row>
    <row r="2380" spans="1:11" s="7" customFormat="1">
      <c r="A2380" s="72"/>
      <c r="B2380" s="72"/>
      <c r="C2380" s="72"/>
      <c r="D2380" s="42"/>
      <c r="E2380" s="42"/>
      <c r="F2380" s="96"/>
      <c r="G2380" s="42"/>
      <c r="H2380" s="96"/>
      <c r="I2380" s="42"/>
      <c r="J2380" s="42"/>
      <c r="K2380" s="42"/>
    </row>
    <row r="2381" spans="1:11" s="7" customFormat="1">
      <c r="A2381" s="72"/>
      <c r="B2381" s="72"/>
      <c r="C2381" s="72"/>
      <c r="D2381" s="42"/>
      <c r="E2381" s="42"/>
      <c r="F2381" s="96"/>
      <c r="G2381" s="42"/>
      <c r="H2381" s="96"/>
      <c r="I2381" s="42"/>
      <c r="J2381" s="42"/>
      <c r="K2381" s="42"/>
    </row>
    <row r="2382" spans="1:11" s="7" customFormat="1">
      <c r="A2382" s="72"/>
      <c r="B2382" s="72"/>
      <c r="C2382" s="72"/>
      <c r="D2382" s="42"/>
      <c r="E2382" s="42"/>
      <c r="F2382" s="96"/>
      <c r="G2382" s="42"/>
      <c r="H2382" s="96"/>
      <c r="I2382" s="42"/>
      <c r="J2382" s="42"/>
      <c r="K2382" s="42"/>
    </row>
    <row r="2383" spans="1:11" s="7" customFormat="1">
      <c r="A2383" s="72"/>
      <c r="B2383" s="72"/>
      <c r="C2383" s="72"/>
      <c r="D2383" s="42"/>
      <c r="E2383" s="42"/>
      <c r="F2383" s="96"/>
      <c r="G2383" s="42"/>
      <c r="H2383" s="96"/>
      <c r="I2383" s="42"/>
      <c r="J2383" s="42"/>
      <c r="K2383" s="42"/>
    </row>
    <row r="2384" spans="1:11" s="7" customFormat="1">
      <c r="A2384" s="72"/>
      <c r="B2384" s="72"/>
      <c r="C2384" s="72"/>
      <c r="D2384" s="42"/>
      <c r="E2384" s="42"/>
      <c r="F2384" s="96"/>
      <c r="G2384" s="42"/>
      <c r="H2384" s="96"/>
      <c r="I2384" s="42"/>
      <c r="J2384" s="42"/>
      <c r="K2384" s="42"/>
    </row>
    <row r="2385" spans="1:11" s="7" customFormat="1">
      <c r="A2385" s="72"/>
      <c r="B2385" s="72"/>
      <c r="C2385" s="72"/>
      <c r="D2385" s="42"/>
      <c r="E2385" s="42"/>
      <c r="F2385" s="96"/>
      <c r="G2385" s="42"/>
      <c r="H2385" s="96"/>
      <c r="I2385" s="42"/>
      <c r="J2385" s="42"/>
      <c r="K2385" s="42"/>
    </row>
    <row r="2386" spans="1:11" s="7" customFormat="1">
      <c r="A2386" s="72"/>
      <c r="B2386" s="72"/>
      <c r="C2386" s="72"/>
      <c r="D2386" s="42"/>
      <c r="E2386" s="42"/>
      <c r="F2386" s="96"/>
      <c r="G2386" s="42"/>
      <c r="H2386" s="96"/>
      <c r="I2386" s="42"/>
      <c r="J2386" s="42"/>
      <c r="K2386" s="42"/>
    </row>
    <row r="2387" spans="1:11" s="7" customFormat="1">
      <c r="A2387" s="72"/>
      <c r="B2387" s="72"/>
      <c r="C2387" s="72"/>
      <c r="D2387" s="42"/>
      <c r="E2387" s="42"/>
      <c r="F2387" s="96"/>
      <c r="G2387" s="42"/>
      <c r="H2387" s="96"/>
      <c r="I2387" s="42"/>
      <c r="J2387" s="42"/>
      <c r="K2387" s="42"/>
    </row>
    <row r="2388" spans="1:11" s="7" customFormat="1">
      <c r="A2388" s="72"/>
      <c r="B2388" s="72"/>
      <c r="C2388" s="72"/>
      <c r="D2388" s="42"/>
      <c r="E2388" s="42"/>
      <c r="F2388" s="96"/>
      <c r="G2388" s="42"/>
      <c r="H2388" s="96"/>
      <c r="I2388" s="42"/>
      <c r="J2388" s="42"/>
      <c r="K2388" s="42"/>
    </row>
    <row r="2389" spans="1:11" s="7" customFormat="1">
      <c r="A2389" s="72"/>
      <c r="B2389" s="72"/>
      <c r="C2389" s="72"/>
      <c r="D2389" s="42"/>
      <c r="E2389" s="42"/>
      <c r="F2389" s="96"/>
      <c r="G2389" s="42"/>
      <c r="H2389" s="96"/>
      <c r="I2389" s="42"/>
      <c r="J2389" s="42"/>
      <c r="K2389" s="42"/>
    </row>
    <row r="2390" spans="1:11" s="7" customFormat="1">
      <c r="A2390" s="72"/>
      <c r="B2390" s="72"/>
      <c r="C2390" s="72"/>
      <c r="D2390" s="42"/>
      <c r="E2390" s="42"/>
      <c r="F2390" s="96"/>
      <c r="G2390" s="42"/>
      <c r="H2390" s="96"/>
      <c r="I2390" s="42"/>
      <c r="J2390" s="42"/>
      <c r="K2390" s="42"/>
    </row>
    <row r="2391" spans="1:11" s="7" customFormat="1">
      <c r="A2391" s="72"/>
      <c r="B2391" s="72"/>
      <c r="C2391" s="72"/>
      <c r="D2391" s="42"/>
      <c r="E2391" s="42"/>
      <c r="F2391" s="96"/>
      <c r="G2391" s="42"/>
      <c r="H2391" s="96"/>
      <c r="I2391" s="42"/>
      <c r="J2391" s="42"/>
      <c r="K2391" s="42"/>
    </row>
    <row r="2392" spans="1:11" s="7" customFormat="1">
      <c r="A2392" s="72"/>
      <c r="B2392" s="72"/>
      <c r="C2392" s="72"/>
      <c r="D2392" s="42"/>
      <c r="E2392" s="42"/>
      <c r="F2392" s="96"/>
      <c r="G2392" s="42"/>
      <c r="H2392" s="96"/>
      <c r="I2392" s="42"/>
      <c r="J2392" s="42"/>
      <c r="K2392" s="42"/>
    </row>
    <row r="2393" spans="1:11" s="7" customFormat="1">
      <c r="A2393" s="72"/>
      <c r="B2393" s="72"/>
      <c r="C2393" s="72"/>
      <c r="D2393" s="42"/>
      <c r="E2393" s="42"/>
      <c r="F2393" s="96"/>
      <c r="G2393" s="42"/>
      <c r="H2393" s="96"/>
      <c r="I2393" s="42"/>
      <c r="J2393" s="42"/>
      <c r="K2393" s="42"/>
    </row>
    <row r="2394" spans="1:11" s="7" customFormat="1">
      <c r="A2394" s="72"/>
      <c r="B2394" s="72"/>
      <c r="C2394" s="72"/>
      <c r="D2394" s="42"/>
      <c r="E2394" s="42"/>
      <c r="F2394" s="96"/>
      <c r="G2394" s="42"/>
      <c r="H2394" s="96"/>
      <c r="I2394" s="42"/>
      <c r="J2394" s="42"/>
      <c r="K2394" s="42"/>
    </row>
    <row r="2395" spans="1:11" s="7" customFormat="1">
      <c r="A2395" s="72"/>
      <c r="B2395" s="72"/>
      <c r="C2395" s="72"/>
      <c r="D2395" s="42"/>
      <c r="E2395" s="42"/>
      <c r="F2395" s="96"/>
      <c r="G2395" s="42"/>
      <c r="H2395" s="96"/>
      <c r="I2395" s="42"/>
      <c r="J2395" s="42"/>
      <c r="K2395" s="42"/>
    </row>
    <row r="2396" spans="1:11" s="7" customFormat="1">
      <c r="A2396" s="72"/>
      <c r="B2396" s="72"/>
      <c r="C2396" s="72"/>
      <c r="D2396" s="42"/>
      <c r="E2396" s="42"/>
      <c r="F2396" s="96"/>
      <c r="G2396" s="42"/>
      <c r="H2396" s="96"/>
      <c r="I2396" s="42"/>
      <c r="J2396" s="42"/>
      <c r="K2396" s="42"/>
    </row>
    <row r="2397" spans="1:11" s="7" customFormat="1">
      <c r="A2397" s="72"/>
      <c r="B2397" s="72"/>
      <c r="C2397" s="72"/>
      <c r="D2397" s="42"/>
      <c r="E2397" s="42"/>
      <c r="F2397" s="96"/>
      <c r="G2397" s="42"/>
      <c r="H2397" s="96"/>
      <c r="I2397" s="42"/>
      <c r="J2397" s="42"/>
      <c r="K2397" s="42"/>
    </row>
    <row r="2398" spans="1:11" s="7" customFormat="1">
      <c r="A2398" s="72"/>
      <c r="B2398" s="72"/>
      <c r="C2398" s="72"/>
      <c r="D2398" s="42"/>
      <c r="E2398" s="42"/>
      <c r="F2398" s="96"/>
      <c r="G2398" s="42"/>
      <c r="H2398" s="96"/>
      <c r="I2398" s="42"/>
      <c r="J2398" s="42"/>
      <c r="K2398" s="42"/>
    </row>
    <row r="2399" spans="1:11" s="7" customFormat="1">
      <c r="A2399" s="72"/>
      <c r="B2399" s="72"/>
      <c r="C2399" s="72"/>
      <c r="D2399" s="42"/>
      <c r="E2399" s="42"/>
      <c r="F2399" s="96"/>
      <c r="G2399" s="42"/>
      <c r="H2399" s="96"/>
      <c r="I2399" s="42"/>
      <c r="J2399" s="42"/>
      <c r="K2399" s="42"/>
    </row>
    <row r="2400" spans="1:11" s="7" customFormat="1">
      <c r="A2400" s="72"/>
      <c r="B2400" s="72"/>
      <c r="C2400" s="72"/>
      <c r="D2400" s="42"/>
      <c r="E2400" s="42"/>
      <c r="F2400" s="96"/>
      <c r="G2400" s="42"/>
      <c r="H2400" s="96"/>
      <c r="I2400" s="42"/>
      <c r="J2400" s="42"/>
      <c r="K2400" s="42"/>
    </row>
    <row r="2401" spans="1:11" s="7" customFormat="1">
      <c r="A2401" s="72"/>
      <c r="B2401" s="72"/>
      <c r="C2401" s="72"/>
      <c r="D2401" s="42"/>
      <c r="E2401" s="42"/>
      <c r="F2401" s="96"/>
      <c r="G2401" s="42"/>
      <c r="H2401" s="96"/>
      <c r="I2401" s="42"/>
      <c r="J2401" s="42"/>
      <c r="K2401" s="42"/>
    </row>
    <row r="2402" spans="1:11" s="7" customFormat="1">
      <c r="A2402" s="72"/>
      <c r="B2402" s="72"/>
      <c r="C2402" s="72"/>
      <c r="D2402" s="42"/>
      <c r="E2402" s="42"/>
      <c r="F2402" s="96"/>
      <c r="G2402" s="42"/>
      <c r="H2402" s="96"/>
      <c r="I2402" s="42"/>
      <c r="J2402" s="42"/>
      <c r="K2402" s="42"/>
    </row>
    <row r="2403" spans="1:11" s="7" customFormat="1">
      <c r="A2403" s="72"/>
      <c r="B2403" s="72"/>
      <c r="C2403" s="72"/>
      <c r="D2403" s="42"/>
      <c r="E2403" s="42"/>
      <c r="F2403" s="96"/>
      <c r="G2403" s="42"/>
      <c r="H2403" s="96"/>
      <c r="I2403" s="42"/>
      <c r="J2403" s="42"/>
      <c r="K2403" s="42"/>
    </row>
    <row r="2404" spans="1:11" s="7" customFormat="1">
      <c r="A2404" s="72"/>
      <c r="B2404" s="72"/>
      <c r="C2404" s="72"/>
      <c r="D2404" s="42"/>
      <c r="E2404" s="42"/>
      <c r="F2404" s="96"/>
      <c r="G2404" s="42"/>
      <c r="H2404" s="96"/>
      <c r="I2404" s="42"/>
      <c r="J2404" s="42"/>
      <c r="K2404" s="42"/>
    </row>
    <row r="2405" spans="1:11" s="7" customFormat="1">
      <c r="A2405" s="72"/>
      <c r="B2405" s="72"/>
      <c r="C2405" s="72"/>
      <c r="D2405" s="42"/>
      <c r="E2405" s="42"/>
      <c r="F2405" s="96"/>
      <c r="G2405" s="42"/>
      <c r="H2405" s="96"/>
      <c r="I2405" s="42"/>
      <c r="J2405" s="42"/>
      <c r="K2405" s="42"/>
    </row>
    <row r="2406" spans="1:11" s="7" customFormat="1">
      <c r="A2406" s="72"/>
      <c r="B2406" s="72"/>
      <c r="C2406" s="72"/>
      <c r="D2406" s="42"/>
      <c r="E2406" s="42"/>
      <c r="F2406" s="96"/>
      <c r="G2406" s="42"/>
      <c r="H2406" s="96"/>
      <c r="I2406" s="42"/>
      <c r="J2406" s="42"/>
      <c r="K2406" s="42"/>
    </row>
    <row r="2407" spans="1:11" s="7" customFormat="1">
      <c r="A2407" s="72"/>
      <c r="B2407" s="72"/>
      <c r="C2407" s="72"/>
      <c r="D2407" s="42"/>
      <c r="E2407" s="42"/>
      <c r="F2407" s="96"/>
      <c r="G2407" s="42"/>
      <c r="H2407" s="96"/>
      <c r="I2407" s="42"/>
      <c r="J2407" s="42"/>
      <c r="K2407" s="42"/>
    </row>
    <row r="2408" spans="1:11" s="7" customFormat="1">
      <c r="A2408" s="72"/>
      <c r="B2408" s="72"/>
      <c r="C2408" s="72"/>
      <c r="D2408" s="42"/>
      <c r="E2408" s="42"/>
      <c r="F2408" s="96"/>
      <c r="G2408" s="42"/>
      <c r="H2408" s="96"/>
      <c r="I2408" s="42"/>
      <c r="J2408" s="42"/>
      <c r="K2408" s="42"/>
    </row>
    <row r="2409" spans="1:11" s="7" customFormat="1">
      <c r="A2409" s="72"/>
      <c r="B2409" s="72"/>
      <c r="C2409" s="72"/>
      <c r="D2409" s="42"/>
      <c r="E2409" s="42"/>
      <c r="F2409" s="96"/>
      <c r="G2409" s="42"/>
      <c r="H2409" s="96"/>
      <c r="I2409" s="42"/>
      <c r="J2409" s="42"/>
      <c r="K2409" s="42"/>
    </row>
    <row r="2410" spans="1:11" s="7" customFormat="1">
      <c r="A2410" s="72"/>
      <c r="B2410" s="72"/>
      <c r="C2410" s="72"/>
      <c r="D2410" s="42"/>
      <c r="E2410" s="42"/>
      <c r="F2410" s="96"/>
      <c r="G2410" s="42"/>
      <c r="H2410" s="96"/>
      <c r="I2410" s="42"/>
      <c r="J2410" s="42"/>
      <c r="K2410" s="42"/>
    </row>
    <row r="2411" spans="1:11" s="7" customFormat="1">
      <c r="A2411" s="72"/>
      <c r="B2411" s="72"/>
      <c r="C2411" s="72"/>
      <c r="D2411" s="42"/>
      <c r="E2411" s="42"/>
      <c r="F2411" s="96"/>
      <c r="G2411" s="42"/>
      <c r="H2411" s="96"/>
      <c r="I2411" s="42"/>
      <c r="J2411" s="42"/>
      <c r="K2411" s="42"/>
    </row>
    <row r="2412" spans="1:11" s="7" customFormat="1">
      <c r="A2412" s="72"/>
      <c r="B2412" s="72"/>
      <c r="C2412" s="72"/>
      <c r="D2412" s="42"/>
      <c r="E2412" s="42"/>
      <c r="F2412" s="96"/>
      <c r="G2412" s="42"/>
      <c r="H2412" s="96"/>
      <c r="I2412" s="42"/>
      <c r="J2412" s="42"/>
      <c r="K2412" s="42"/>
    </row>
    <row r="2413" spans="1:11" s="7" customFormat="1">
      <c r="A2413" s="72"/>
      <c r="B2413" s="72"/>
      <c r="C2413" s="72"/>
      <c r="D2413" s="42"/>
      <c r="E2413" s="42"/>
      <c r="F2413" s="96"/>
      <c r="G2413" s="42"/>
      <c r="H2413" s="96"/>
      <c r="I2413" s="42"/>
      <c r="J2413" s="42"/>
      <c r="K2413" s="42"/>
    </row>
    <row r="2414" spans="1:11" s="7" customFormat="1">
      <c r="A2414" s="72"/>
      <c r="B2414" s="72"/>
      <c r="C2414" s="72"/>
      <c r="D2414" s="42"/>
      <c r="E2414" s="42"/>
      <c r="F2414" s="96"/>
      <c r="G2414" s="42"/>
      <c r="H2414" s="96"/>
      <c r="I2414" s="42"/>
      <c r="J2414" s="42"/>
      <c r="K2414" s="42"/>
    </row>
    <row r="2415" spans="1:11" s="7" customFormat="1">
      <c r="A2415" s="72"/>
      <c r="B2415" s="72"/>
      <c r="C2415" s="72"/>
      <c r="D2415" s="42"/>
      <c r="E2415" s="42"/>
      <c r="F2415" s="96"/>
      <c r="G2415" s="42"/>
      <c r="H2415" s="96"/>
      <c r="I2415" s="42"/>
      <c r="J2415" s="42"/>
      <c r="K2415" s="42"/>
    </row>
    <row r="2416" spans="1:11" s="7" customFormat="1">
      <c r="A2416" s="72"/>
      <c r="B2416" s="72"/>
      <c r="C2416" s="72"/>
      <c r="D2416" s="42"/>
      <c r="E2416" s="42"/>
      <c r="F2416" s="96"/>
      <c r="G2416" s="42"/>
      <c r="H2416" s="96"/>
      <c r="I2416" s="42"/>
      <c r="J2416" s="42"/>
      <c r="K2416" s="42"/>
    </row>
    <row r="2417" spans="1:11" s="7" customFormat="1">
      <c r="A2417" s="72"/>
      <c r="B2417" s="72"/>
      <c r="C2417" s="72"/>
      <c r="D2417" s="42"/>
      <c r="E2417" s="42"/>
      <c r="F2417" s="96"/>
      <c r="G2417" s="42"/>
      <c r="H2417" s="96"/>
      <c r="I2417" s="42"/>
      <c r="J2417" s="42"/>
      <c r="K2417" s="42"/>
    </row>
    <row r="2418" spans="1:11" s="7" customFormat="1">
      <c r="A2418" s="72"/>
      <c r="B2418" s="72"/>
      <c r="C2418" s="72"/>
      <c r="D2418" s="42"/>
      <c r="E2418" s="42"/>
      <c r="F2418" s="96"/>
      <c r="G2418" s="42"/>
      <c r="H2418" s="96"/>
      <c r="I2418" s="42"/>
      <c r="J2418" s="42"/>
      <c r="K2418" s="42"/>
    </row>
    <row r="2419" spans="1:11" s="7" customFormat="1">
      <c r="A2419" s="72"/>
      <c r="B2419" s="72"/>
      <c r="C2419" s="72"/>
      <c r="D2419" s="42"/>
      <c r="E2419" s="42"/>
      <c r="F2419" s="96"/>
      <c r="G2419" s="42"/>
      <c r="H2419" s="96"/>
      <c r="I2419" s="42"/>
      <c r="J2419" s="42"/>
      <c r="K2419" s="42"/>
    </row>
    <row r="2420" spans="1:11" s="7" customFormat="1">
      <c r="A2420" s="72"/>
      <c r="B2420" s="72"/>
      <c r="C2420" s="72"/>
      <c r="D2420" s="42"/>
      <c r="E2420" s="42"/>
      <c r="F2420" s="96"/>
      <c r="G2420" s="42"/>
      <c r="H2420" s="96"/>
      <c r="I2420" s="42"/>
      <c r="J2420" s="42"/>
      <c r="K2420" s="42"/>
    </row>
    <row r="2421" spans="1:11" s="7" customFormat="1">
      <c r="A2421" s="72"/>
      <c r="B2421" s="72"/>
      <c r="C2421" s="72"/>
      <c r="D2421" s="42"/>
      <c r="E2421" s="42"/>
      <c r="F2421" s="96"/>
      <c r="G2421" s="42"/>
      <c r="H2421" s="96"/>
      <c r="I2421" s="42"/>
      <c r="J2421" s="42"/>
      <c r="K2421" s="42"/>
    </row>
    <row r="2422" spans="1:11" s="7" customFormat="1">
      <c r="A2422" s="72"/>
      <c r="B2422" s="72"/>
      <c r="C2422" s="72"/>
      <c r="D2422" s="42"/>
      <c r="E2422" s="42"/>
      <c r="F2422" s="96"/>
      <c r="G2422" s="42"/>
      <c r="H2422" s="96"/>
      <c r="I2422" s="42"/>
      <c r="J2422" s="42"/>
      <c r="K2422" s="42"/>
    </row>
    <row r="2423" spans="1:11" s="7" customFormat="1">
      <c r="A2423" s="72"/>
      <c r="B2423" s="72"/>
      <c r="C2423" s="72"/>
      <c r="D2423" s="42"/>
      <c r="E2423" s="42"/>
      <c r="F2423" s="96"/>
      <c r="G2423" s="42"/>
      <c r="H2423" s="96"/>
      <c r="I2423" s="42"/>
      <c r="J2423" s="42"/>
      <c r="K2423" s="42"/>
    </row>
    <row r="2424" spans="1:11" s="7" customFormat="1">
      <c r="A2424" s="72"/>
      <c r="B2424" s="72"/>
      <c r="C2424" s="72"/>
      <c r="D2424" s="42"/>
      <c r="E2424" s="42"/>
      <c r="F2424" s="96"/>
      <c r="G2424" s="42"/>
      <c r="H2424" s="96"/>
      <c r="I2424" s="42"/>
      <c r="J2424" s="42"/>
      <c r="K2424" s="42"/>
    </row>
    <row r="2425" spans="1:11" s="7" customFormat="1">
      <c r="A2425" s="72"/>
      <c r="B2425" s="72"/>
      <c r="C2425" s="72"/>
      <c r="D2425" s="42"/>
      <c r="E2425" s="42"/>
      <c r="F2425" s="96"/>
      <c r="G2425" s="42"/>
      <c r="H2425" s="96"/>
      <c r="I2425" s="42"/>
      <c r="J2425" s="42"/>
      <c r="K2425" s="42"/>
    </row>
    <row r="2426" spans="1:11" s="7" customFormat="1">
      <c r="A2426" s="72"/>
      <c r="B2426" s="72"/>
      <c r="C2426" s="72"/>
      <c r="D2426" s="42"/>
      <c r="E2426" s="42"/>
      <c r="F2426" s="96"/>
      <c r="G2426" s="42"/>
      <c r="H2426" s="96"/>
      <c r="I2426" s="42"/>
      <c r="J2426" s="42"/>
      <c r="K2426" s="42"/>
    </row>
    <row r="2427" spans="1:11" s="7" customFormat="1">
      <c r="A2427" s="72"/>
      <c r="B2427" s="72"/>
      <c r="C2427" s="72"/>
      <c r="D2427" s="42"/>
      <c r="E2427" s="42"/>
      <c r="F2427" s="96"/>
      <c r="G2427" s="42"/>
      <c r="H2427" s="96"/>
      <c r="I2427" s="42"/>
      <c r="J2427" s="42"/>
      <c r="K2427" s="42"/>
    </row>
    <row r="2428" spans="1:11" s="7" customFormat="1">
      <c r="A2428" s="72"/>
      <c r="B2428" s="72"/>
      <c r="C2428" s="72"/>
      <c r="D2428" s="42"/>
      <c r="E2428" s="42"/>
      <c r="F2428" s="96"/>
      <c r="G2428" s="42"/>
      <c r="H2428" s="96"/>
      <c r="I2428" s="42"/>
      <c r="J2428" s="42"/>
      <c r="K2428" s="42"/>
    </row>
    <row r="2429" spans="1:11" s="7" customFormat="1">
      <c r="A2429" s="72"/>
      <c r="B2429" s="72"/>
      <c r="C2429" s="72"/>
      <c r="D2429" s="42"/>
      <c r="E2429" s="42"/>
      <c r="F2429" s="96"/>
      <c r="G2429" s="42"/>
      <c r="H2429" s="96"/>
      <c r="I2429" s="42"/>
      <c r="J2429" s="42"/>
      <c r="K2429" s="42"/>
    </row>
    <row r="2430" spans="1:11" s="7" customFormat="1">
      <c r="A2430" s="72"/>
      <c r="B2430" s="72"/>
      <c r="C2430" s="72"/>
      <c r="D2430" s="42"/>
      <c r="E2430" s="42"/>
      <c r="F2430" s="96"/>
      <c r="G2430" s="42"/>
      <c r="H2430" s="96"/>
      <c r="I2430" s="42"/>
      <c r="J2430" s="42"/>
      <c r="K2430" s="42"/>
    </row>
    <row r="2431" spans="1:11" s="7" customFormat="1">
      <c r="A2431" s="72"/>
      <c r="B2431" s="72"/>
      <c r="C2431" s="72"/>
      <c r="D2431" s="42"/>
      <c r="E2431" s="42"/>
      <c r="F2431" s="96"/>
      <c r="G2431" s="42"/>
      <c r="H2431" s="96"/>
      <c r="I2431" s="42"/>
      <c r="J2431" s="42"/>
      <c r="K2431" s="42"/>
    </row>
    <row r="2432" spans="1:11" s="7" customFormat="1">
      <c r="A2432" s="72"/>
      <c r="B2432" s="72"/>
      <c r="C2432" s="72"/>
      <c r="D2432" s="42"/>
      <c r="E2432" s="42"/>
      <c r="F2432" s="96"/>
      <c r="G2432" s="42"/>
      <c r="H2432" s="96"/>
      <c r="I2432" s="42"/>
      <c r="J2432" s="42"/>
      <c r="K2432" s="42"/>
    </row>
    <row r="2433" spans="1:11" s="7" customFormat="1">
      <c r="A2433" s="72"/>
      <c r="B2433" s="72"/>
      <c r="C2433" s="72"/>
      <c r="D2433" s="42"/>
      <c r="E2433" s="42"/>
      <c r="F2433" s="96"/>
      <c r="G2433" s="42"/>
      <c r="H2433" s="96"/>
      <c r="I2433" s="42"/>
      <c r="J2433" s="42"/>
      <c r="K2433" s="42"/>
    </row>
    <row r="2434" spans="1:11" s="7" customFormat="1">
      <c r="A2434" s="72"/>
      <c r="B2434" s="72"/>
      <c r="C2434" s="72"/>
      <c r="D2434" s="42"/>
      <c r="E2434" s="42"/>
      <c r="F2434" s="96"/>
      <c r="G2434" s="42"/>
      <c r="H2434" s="96"/>
      <c r="I2434" s="42"/>
      <c r="J2434" s="42"/>
      <c r="K2434" s="42"/>
    </row>
    <row r="2435" spans="1:11" s="7" customFormat="1">
      <c r="A2435" s="72"/>
      <c r="B2435" s="72"/>
      <c r="C2435" s="72"/>
      <c r="D2435" s="42"/>
      <c r="E2435" s="42"/>
      <c r="F2435" s="96"/>
      <c r="G2435" s="42"/>
      <c r="H2435" s="96"/>
      <c r="I2435" s="42"/>
      <c r="J2435" s="42"/>
      <c r="K2435" s="42"/>
    </row>
    <row r="2436" spans="1:11" s="7" customFormat="1">
      <c r="A2436" s="72"/>
      <c r="B2436" s="72"/>
      <c r="C2436" s="72"/>
      <c r="D2436" s="42"/>
      <c r="E2436" s="42"/>
      <c r="F2436" s="96"/>
      <c r="G2436" s="42"/>
      <c r="H2436" s="96"/>
      <c r="I2436" s="42"/>
      <c r="J2436" s="42"/>
      <c r="K2436" s="42"/>
    </row>
    <row r="2437" spans="1:11" s="7" customFormat="1">
      <c r="A2437" s="72"/>
      <c r="B2437" s="72"/>
      <c r="C2437" s="72"/>
      <c r="D2437" s="42"/>
      <c r="E2437" s="42"/>
      <c r="F2437" s="96"/>
      <c r="G2437" s="42"/>
      <c r="H2437" s="96"/>
      <c r="I2437" s="42"/>
      <c r="J2437" s="42"/>
      <c r="K2437" s="42"/>
    </row>
    <row r="2438" spans="1:11" s="7" customFormat="1">
      <c r="A2438" s="72"/>
      <c r="B2438" s="72"/>
      <c r="C2438" s="72"/>
      <c r="D2438" s="42"/>
      <c r="E2438" s="42"/>
      <c r="F2438" s="96"/>
      <c r="G2438" s="42"/>
      <c r="H2438" s="96"/>
      <c r="I2438" s="42"/>
      <c r="J2438" s="42"/>
      <c r="K2438" s="42"/>
    </row>
    <row r="2439" spans="1:11" s="7" customFormat="1">
      <c r="A2439" s="72"/>
      <c r="B2439" s="72"/>
      <c r="C2439" s="72"/>
      <c r="D2439" s="42"/>
      <c r="E2439" s="42"/>
      <c r="F2439" s="96"/>
      <c r="G2439" s="42"/>
      <c r="H2439" s="96"/>
      <c r="I2439" s="42"/>
      <c r="J2439" s="42"/>
      <c r="K2439" s="42"/>
    </row>
    <row r="2440" spans="1:11" s="7" customFormat="1">
      <c r="A2440" s="72"/>
      <c r="B2440" s="72"/>
      <c r="C2440" s="72"/>
      <c r="D2440" s="42"/>
      <c r="E2440" s="42"/>
      <c r="F2440" s="96"/>
      <c r="G2440" s="42"/>
      <c r="H2440" s="96"/>
      <c r="I2440" s="42"/>
      <c r="J2440" s="42"/>
      <c r="K2440" s="42"/>
    </row>
    <row r="2441" spans="1:11" s="7" customFormat="1">
      <c r="A2441" s="72"/>
      <c r="B2441" s="72"/>
      <c r="C2441" s="72"/>
      <c r="D2441" s="42"/>
      <c r="E2441" s="42"/>
      <c r="F2441" s="96"/>
      <c r="G2441" s="42"/>
      <c r="H2441" s="96"/>
      <c r="I2441" s="42"/>
      <c r="J2441" s="42"/>
      <c r="K2441" s="42"/>
    </row>
    <row r="2442" spans="1:11" s="7" customFormat="1">
      <c r="A2442" s="72"/>
      <c r="B2442" s="72"/>
      <c r="C2442" s="72"/>
      <c r="D2442" s="42"/>
      <c r="E2442" s="42"/>
      <c r="F2442" s="96"/>
      <c r="G2442" s="42"/>
      <c r="H2442" s="96"/>
      <c r="I2442" s="42"/>
      <c r="J2442" s="42"/>
      <c r="K2442" s="42"/>
    </row>
    <row r="2443" spans="1:11" s="7" customFormat="1">
      <c r="A2443" s="72"/>
      <c r="B2443" s="72"/>
      <c r="C2443" s="72"/>
      <c r="D2443" s="42"/>
      <c r="E2443" s="42"/>
      <c r="F2443" s="96"/>
      <c r="G2443" s="42"/>
      <c r="H2443" s="96"/>
      <c r="I2443" s="42"/>
      <c r="J2443" s="42"/>
      <c r="K2443" s="42"/>
    </row>
    <row r="2444" spans="1:11" s="7" customFormat="1">
      <c r="A2444" s="72"/>
      <c r="B2444" s="72"/>
      <c r="C2444" s="72"/>
      <c r="D2444" s="42"/>
      <c r="E2444" s="42"/>
      <c r="F2444" s="96"/>
      <c r="G2444" s="42"/>
      <c r="H2444" s="96"/>
      <c r="I2444" s="42"/>
      <c r="J2444" s="42"/>
      <c r="K2444" s="42"/>
    </row>
    <row r="2445" spans="1:11" s="7" customFormat="1">
      <c r="A2445" s="72"/>
      <c r="B2445" s="72"/>
      <c r="C2445" s="72"/>
      <c r="D2445" s="42"/>
      <c r="E2445" s="42"/>
      <c r="F2445" s="96"/>
      <c r="G2445" s="42"/>
      <c r="H2445" s="96"/>
      <c r="I2445" s="42"/>
      <c r="J2445" s="42"/>
      <c r="K2445" s="42"/>
    </row>
    <row r="2446" spans="1:11" s="7" customFormat="1">
      <c r="A2446" s="72"/>
      <c r="B2446" s="72"/>
      <c r="C2446" s="72"/>
      <c r="D2446" s="42"/>
      <c r="E2446" s="42"/>
      <c r="F2446" s="96"/>
      <c r="G2446" s="42"/>
      <c r="H2446" s="96"/>
      <c r="I2446" s="42"/>
      <c r="J2446" s="42"/>
      <c r="K2446" s="42"/>
    </row>
    <row r="2447" spans="1:11" s="7" customFormat="1">
      <c r="A2447" s="72"/>
      <c r="B2447" s="72"/>
      <c r="C2447" s="72"/>
      <c r="D2447" s="42"/>
      <c r="E2447" s="42"/>
      <c r="F2447" s="96"/>
      <c r="G2447" s="42"/>
      <c r="H2447" s="96"/>
      <c r="I2447" s="42"/>
      <c r="J2447" s="42"/>
      <c r="K2447" s="42"/>
    </row>
    <row r="2448" spans="1:11" s="7" customFormat="1">
      <c r="A2448" s="72"/>
      <c r="B2448" s="72"/>
      <c r="C2448" s="72"/>
      <c r="D2448" s="42"/>
      <c r="E2448" s="42"/>
      <c r="F2448" s="96"/>
      <c r="G2448" s="42"/>
      <c r="H2448" s="96"/>
      <c r="I2448" s="42"/>
      <c r="J2448" s="42"/>
      <c r="K2448" s="42"/>
    </row>
    <row r="2449" spans="1:11" s="7" customFormat="1">
      <c r="A2449" s="72"/>
      <c r="B2449" s="72"/>
      <c r="C2449" s="72"/>
      <c r="D2449" s="42"/>
      <c r="E2449" s="42"/>
      <c r="F2449" s="96"/>
      <c r="G2449" s="42"/>
      <c r="H2449" s="96"/>
      <c r="I2449" s="42"/>
      <c r="J2449" s="42"/>
      <c r="K2449" s="42"/>
    </row>
    <row r="2450" spans="1:11" s="7" customFormat="1">
      <c r="A2450" s="72"/>
      <c r="B2450" s="72"/>
      <c r="C2450" s="72"/>
      <c r="D2450" s="42"/>
      <c r="E2450" s="42"/>
      <c r="F2450" s="96"/>
      <c r="G2450" s="42"/>
      <c r="H2450" s="96"/>
      <c r="I2450" s="42"/>
      <c r="J2450" s="42"/>
      <c r="K2450" s="42"/>
    </row>
    <row r="2451" spans="1:11" s="7" customFormat="1">
      <c r="A2451" s="72"/>
      <c r="B2451" s="72"/>
      <c r="C2451" s="72"/>
      <c r="D2451" s="42"/>
      <c r="E2451" s="42"/>
      <c r="F2451" s="96"/>
      <c r="G2451" s="42"/>
      <c r="H2451" s="96"/>
      <c r="I2451" s="42"/>
      <c r="J2451" s="42"/>
      <c r="K2451" s="42"/>
    </row>
    <row r="2452" spans="1:11" s="7" customFormat="1">
      <c r="A2452" s="72"/>
      <c r="B2452" s="72"/>
      <c r="C2452" s="72"/>
      <c r="D2452" s="42"/>
      <c r="E2452" s="42"/>
      <c r="F2452" s="96"/>
      <c r="G2452" s="42"/>
      <c r="H2452" s="96"/>
      <c r="I2452" s="42"/>
      <c r="J2452" s="42"/>
      <c r="K2452" s="42"/>
    </row>
    <row r="2453" spans="1:11" s="7" customFormat="1">
      <c r="A2453" s="72"/>
      <c r="B2453" s="72"/>
      <c r="C2453" s="72"/>
      <c r="D2453" s="42"/>
      <c r="E2453" s="42"/>
      <c r="F2453" s="96"/>
      <c r="G2453" s="42"/>
      <c r="H2453" s="96"/>
      <c r="I2453" s="42"/>
      <c r="J2453" s="42"/>
      <c r="K2453" s="42"/>
    </row>
    <row r="2454" spans="1:11" s="7" customFormat="1">
      <c r="A2454" s="72"/>
      <c r="B2454" s="72"/>
      <c r="C2454" s="72"/>
      <c r="D2454" s="42"/>
      <c r="E2454" s="42"/>
      <c r="F2454" s="96"/>
      <c r="G2454" s="42"/>
      <c r="H2454" s="96"/>
      <c r="I2454" s="42"/>
      <c r="J2454" s="42"/>
      <c r="K2454" s="42"/>
    </row>
    <row r="2455" spans="1:11" s="7" customFormat="1">
      <c r="A2455" s="72"/>
      <c r="B2455" s="72"/>
      <c r="C2455" s="72"/>
      <c r="D2455" s="42"/>
      <c r="E2455" s="42"/>
      <c r="F2455" s="96"/>
      <c r="G2455" s="42"/>
      <c r="H2455" s="96"/>
      <c r="I2455" s="42"/>
      <c r="J2455" s="42"/>
      <c r="K2455" s="42"/>
    </row>
    <row r="2456" spans="1:11" s="7" customFormat="1">
      <c r="A2456" s="72"/>
      <c r="B2456" s="72"/>
      <c r="C2456" s="72"/>
      <c r="D2456" s="42"/>
      <c r="E2456" s="42"/>
      <c r="F2456" s="96"/>
      <c r="G2456" s="42"/>
      <c r="H2456" s="96"/>
      <c r="I2456" s="42"/>
      <c r="J2456" s="42"/>
      <c r="K2456" s="42"/>
    </row>
    <row r="2457" spans="1:11" s="7" customFormat="1">
      <c r="A2457" s="72"/>
      <c r="B2457" s="72"/>
      <c r="C2457" s="72"/>
      <c r="D2457" s="42"/>
      <c r="E2457" s="42"/>
      <c r="F2457" s="96"/>
      <c r="G2457" s="42"/>
      <c r="H2457" s="96"/>
      <c r="I2457" s="42"/>
      <c r="J2457" s="42"/>
      <c r="K2457" s="42"/>
    </row>
    <row r="2458" spans="1:11" s="7" customFormat="1">
      <c r="A2458" s="72"/>
      <c r="B2458" s="72"/>
      <c r="C2458" s="72"/>
      <c r="D2458" s="42"/>
      <c r="E2458" s="42"/>
      <c r="F2458" s="96"/>
      <c r="G2458" s="42"/>
      <c r="H2458" s="96"/>
      <c r="I2458" s="42"/>
      <c r="J2458" s="42"/>
      <c r="K2458" s="42"/>
    </row>
    <row r="2459" spans="1:11" s="7" customFormat="1">
      <c r="A2459" s="72"/>
      <c r="B2459" s="72"/>
      <c r="C2459" s="72"/>
      <c r="D2459" s="42"/>
      <c r="E2459" s="42"/>
      <c r="F2459" s="96"/>
      <c r="G2459" s="42"/>
      <c r="H2459" s="96"/>
      <c r="I2459" s="42"/>
      <c r="J2459" s="42"/>
      <c r="K2459" s="42"/>
    </row>
    <row r="2460" spans="1:11" s="7" customFormat="1">
      <c r="A2460" s="72"/>
      <c r="B2460" s="72"/>
      <c r="C2460" s="72"/>
      <c r="D2460" s="42"/>
      <c r="E2460" s="42"/>
      <c r="F2460" s="96"/>
      <c r="G2460" s="42"/>
      <c r="H2460" s="96"/>
      <c r="I2460" s="42"/>
      <c r="J2460" s="42"/>
      <c r="K2460" s="42"/>
    </row>
    <row r="2461" spans="1:11" s="7" customFormat="1">
      <c r="A2461" s="72"/>
      <c r="B2461" s="72"/>
      <c r="C2461" s="72"/>
      <c r="D2461" s="42"/>
      <c r="E2461" s="42"/>
      <c r="F2461" s="96"/>
      <c r="G2461" s="42"/>
      <c r="H2461" s="96"/>
      <c r="I2461" s="42"/>
      <c r="J2461" s="42"/>
      <c r="K2461" s="42"/>
    </row>
    <row r="2462" spans="1:11" s="7" customFormat="1">
      <c r="A2462" s="72"/>
      <c r="B2462" s="72"/>
      <c r="C2462" s="72"/>
      <c r="D2462" s="42"/>
      <c r="E2462" s="42"/>
      <c r="F2462" s="96"/>
      <c r="G2462" s="42"/>
      <c r="H2462" s="96"/>
      <c r="I2462" s="42"/>
      <c r="J2462" s="42"/>
      <c r="K2462" s="42"/>
    </row>
    <row r="2463" spans="1:11" s="7" customFormat="1">
      <c r="A2463" s="72"/>
      <c r="B2463" s="72"/>
      <c r="C2463" s="72"/>
      <c r="D2463" s="42"/>
      <c r="E2463" s="42"/>
      <c r="F2463" s="96"/>
      <c r="G2463" s="42"/>
      <c r="H2463" s="96"/>
      <c r="I2463" s="42"/>
      <c r="J2463" s="42"/>
      <c r="K2463" s="42"/>
    </row>
    <row r="2464" spans="1:11" s="7" customFormat="1">
      <c r="A2464" s="72"/>
      <c r="B2464" s="72"/>
      <c r="C2464" s="72"/>
      <c r="D2464" s="42"/>
      <c r="E2464" s="42"/>
      <c r="F2464" s="96"/>
      <c r="G2464" s="42"/>
      <c r="H2464" s="96"/>
      <c r="I2464" s="42"/>
      <c r="J2464" s="42"/>
      <c r="K2464" s="42"/>
    </row>
    <row r="2465" spans="1:11" s="7" customFormat="1">
      <c r="A2465" s="72"/>
      <c r="B2465" s="72"/>
      <c r="C2465" s="72"/>
      <c r="D2465" s="42"/>
      <c r="E2465" s="42"/>
      <c r="F2465" s="96"/>
      <c r="G2465" s="42"/>
      <c r="H2465" s="96"/>
      <c r="I2465" s="42"/>
      <c r="J2465" s="42"/>
      <c r="K2465" s="42"/>
    </row>
    <row r="2466" spans="1:11" s="7" customFormat="1">
      <c r="A2466" s="72"/>
      <c r="B2466" s="72"/>
      <c r="C2466" s="72"/>
      <c r="D2466" s="42"/>
      <c r="E2466" s="42"/>
      <c r="F2466" s="96"/>
      <c r="G2466" s="42"/>
      <c r="H2466" s="96"/>
      <c r="I2466" s="42"/>
      <c r="J2466" s="42"/>
      <c r="K2466" s="42"/>
    </row>
    <row r="2467" spans="1:11" s="7" customFormat="1">
      <c r="A2467" s="72"/>
      <c r="B2467" s="72"/>
      <c r="C2467" s="72"/>
      <c r="D2467" s="42"/>
      <c r="E2467" s="42"/>
      <c r="F2467" s="96"/>
      <c r="G2467" s="42"/>
      <c r="H2467" s="96"/>
      <c r="I2467" s="42"/>
      <c r="J2467" s="42"/>
      <c r="K2467" s="42"/>
    </row>
    <row r="2468" spans="1:11" s="7" customFormat="1">
      <c r="A2468" s="72"/>
      <c r="B2468" s="72"/>
      <c r="C2468" s="72"/>
      <c r="D2468" s="42"/>
      <c r="E2468" s="42"/>
      <c r="F2468" s="96"/>
      <c r="G2468" s="42"/>
      <c r="H2468" s="96"/>
      <c r="I2468" s="42"/>
      <c r="J2468" s="42"/>
      <c r="K2468" s="42"/>
    </row>
    <row r="2469" spans="1:11" s="7" customFormat="1">
      <c r="A2469" s="72"/>
      <c r="B2469" s="72"/>
      <c r="C2469" s="72"/>
      <c r="D2469" s="42"/>
      <c r="E2469" s="42"/>
      <c r="F2469" s="96"/>
      <c r="G2469" s="42"/>
      <c r="H2469" s="96"/>
      <c r="I2469" s="42"/>
      <c r="J2469" s="42"/>
      <c r="K2469" s="42"/>
    </row>
    <row r="2470" spans="1:11" s="7" customFormat="1">
      <c r="A2470" s="72"/>
      <c r="B2470" s="72"/>
      <c r="C2470" s="72"/>
      <c r="D2470" s="42"/>
      <c r="E2470" s="42"/>
      <c r="F2470" s="96"/>
      <c r="G2470" s="42"/>
      <c r="H2470" s="96"/>
      <c r="I2470" s="42"/>
      <c r="J2470" s="42"/>
      <c r="K2470" s="42"/>
    </row>
    <row r="2471" spans="1:11" s="7" customFormat="1">
      <c r="A2471" s="72"/>
      <c r="B2471" s="72"/>
      <c r="C2471" s="72"/>
      <c r="D2471" s="42"/>
      <c r="E2471" s="42"/>
      <c r="F2471" s="96"/>
      <c r="G2471" s="42"/>
      <c r="H2471" s="96"/>
      <c r="I2471" s="42"/>
      <c r="J2471" s="42"/>
      <c r="K2471" s="42"/>
    </row>
    <row r="2472" spans="1:11" s="7" customFormat="1">
      <c r="A2472" s="72"/>
      <c r="B2472" s="72"/>
      <c r="C2472" s="72"/>
      <c r="D2472" s="42"/>
      <c r="E2472" s="42"/>
      <c r="F2472" s="96"/>
      <c r="G2472" s="42"/>
      <c r="H2472" s="96"/>
      <c r="I2472" s="42"/>
      <c r="J2472" s="42"/>
      <c r="K2472" s="42"/>
    </row>
    <row r="2473" spans="1:11" s="7" customFormat="1">
      <c r="A2473" s="72"/>
      <c r="B2473" s="72"/>
      <c r="C2473" s="72"/>
      <c r="D2473" s="42"/>
      <c r="E2473" s="42"/>
      <c r="F2473" s="96"/>
      <c r="G2473" s="42"/>
      <c r="H2473" s="96"/>
      <c r="I2473" s="42"/>
      <c r="J2473" s="42"/>
      <c r="K2473" s="42"/>
    </row>
    <row r="2474" spans="1:11" s="7" customFormat="1">
      <c r="A2474" s="72"/>
      <c r="B2474" s="72"/>
      <c r="C2474" s="72"/>
      <c r="D2474" s="42"/>
      <c r="E2474" s="42"/>
      <c r="F2474" s="96"/>
      <c r="G2474" s="42"/>
      <c r="H2474" s="96"/>
      <c r="I2474" s="42"/>
      <c r="J2474" s="42"/>
      <c r="K2474" s="42"/>
    </row>
    <row r="2475" spans="1:11" s="7" customFormat="1">
      <c r="A2475" s="72"/>
      <c r="B2475" s="72"/>
      <c r="C2475" s="72"/>
      <c r="D2475" s="42"/>
      <c r="E2475" s="42"/>
      <c r="F2475" s="96"/>
      <c r="G2475" s="42"/>
      <c r="H2475" s="96"/>
      <c r="I2475" s="42"/>
      <c r="J2475" s="42"/>
      <c r="K2475" s="42"/>
    </row>
    <row r="2476" spans="1:11" s="7" customFormat="1">
      <c r="A2476" s="72"/>
      <c r="B2476" s="72"/>
      <c r="C2476" s="72"/>
      <c r="D2476" s="42"/>
      <c r="E2476" s="42"/>
      <c r="F2476" s="96"/>
      <c r="G2476" s="42"/>
      <c r="H2476" s="96"/>
      <c r="I2476" s="42"/>
      <c r="J2476" s="42"/>
      <c r="K2476" s="42"/>
    </row>
    <row r="2477" spans="1:11" s="7" customFormat="1">
      <c r="A2477" s="72"/>
      <c r="B2477" s="72"/>
      <c r="C2477" s="72"/>
      <c r="D2477" s="42"/>
      <c r="E2477" s="42"/>
      <c r="F2477" s="96"/>
      <c r="G2477" s="42"/>
      <c r="H2477" s="96"/>
      <c r="I2477" s="42"/>
      <c r="J2477" s="42"/>
      <c r="K2477" s="42"/>
    </row>
    <row r="2478" spans="1:11" s="7" customFormat="1">
      <c r="A2478" s="72"/>
      <c r="B2478" s="72"/>
      <c r="C2478" s="72"/>
      <c r="D2478" s="42"/>
      <c r="E2478" s="42"/>
      <c r="F2478" s="96"/>
      <c r="G2478" s="42"/>
      <c r="H2478" s="96"/>
      <c r="I2478" s="42"/>
      <c r="J2478" s="42"/>
      <c r="K2478" s="42"/>
    </row>
    <row r="2479" spans="1:11" s="7" customFormat="1">
      <c r="A2479" s="72"/>
      <c r="B2479" s="72"/>
      <c r="C2479" s="72"/>
      <c r="D2479" s="42"/>
      <c r="E2479" s="42"/>
      <c r="F2479" s="96"/>
      <c r="G2479" s="42"/>
      <c r="H2479" s="96"/>
      <c r="I2479" s="42"/>
      <c r="J2479" s="42"/>
      <c r="K2479" s="42"/>
    </row>
    <row r="2480" spans="1:11" s="7" customFormat="1">
      <c r="A2480" s="72"/>
      <c r="B2480" s="72"/>
      <c r="C2480" s="72"/>
      <c r="D2480" s="42"/>
      <c r="E2480" s="42"/>
      <c r="F2480" s="96"/>
      <c r="G2480" s="42"/>
      <c r="H2480" s="96"/>
      <c r="I2480" s="42"/>
      <c r="J2480" s="42"/>
      <c r="K2480" s="42"/>
    </row>
    <row r="2481" spans="1:11" s="7" customFormat="1">
      <c r="A2481" s="72"/>
      <c r="B2481" s="72"/>
      <c r="C2481" s="72"/>
      <c r="D2481" s="42"/>
      <c r="E2481" s="42"/>
      <c r="F2481" s="96"/>
      <c r="G2481" s="42"/>
      <c r="H2481" s="96"/>
      <c r="I2481" s="42"/>
      <c r="J2481" s="42"/>
      <c r="K2481" s="42"/>
    </row>
    <row r="2482" spans="1:11" s="7" customFormat="1">
      <c r="A2482" s="72"/>
      <c r="B2482" s="72"/>
      <c r="C2482" s="72"/>
      <c r="D2482" s="42"/>
      <c r="E2482" s="42"/>
      <c r="F2482" s="96"/>
      <c r="G2482" s="42"/>
      <c r="H2482" s="96"/>
      <c r="I2482" s="42"/>
      <c r="J2482" s="42"/>
      <c r="K2482" s="42"/>
    </row>
    <row r="2483" spans="1:11" s="7" customFormat="1">
      <c r="A2483" s="72"/>
      <c r="B2483" s="72"/>
      <c r="C2483" s="72"/>
      <c r="D2483" s="42"/>
      <c r="E2483" s="42"/>
      <c r="F2483" s="96"/>
      <c r="G2483" s="42"/>
      <c r="H2483" s="96"/>
      <c r="I2483" s="42"/>
      <c r="J2483" s="42"/>
      <c r="K2483" s="42"/>
    </row>
    <row r="2484" spans="1:11" s="7" customFormat="1">
      <c r="A2484" s="72"/>
      <c r="B2484" s="72"/>
      <c r="C2484" s="72"/>
      <c r="D2484" s="42"/>
      <c r="E2484" s="42"/>
      <c r="F2484" s="96"/>
      <c r="G2484" s="42"/>
      <c r="H2484" s="96"/>
      <c r="I2484" s="42"/>
      <c r="J2484" s="42"/>
      <c r="K2484" s="42"/>
    </row>
    <row r="2485" spans="1:11" s="7" customFormat="1">
      <c r="A2485" s="72"/>
      <c r="B2485" s="72"/>
      <c r="C2485" s="72"/>
      <c r="D2485" s="42"/>
      <c r="E2485" s="42"/>
      <c r="F2485" s="96"/>
      <c r="G2485" s="42"/>
      <c r="H2485" s="96"/>
      <c r="I2485" s="42"/>
      <c r="J2485" s="42"/>
      <c r="K2485" s="42"/>
    </row>
    <row r="2486" spans="1:11" s="7" customFormat="1">
      <c r="A2486" s="72"/>
      <c r="B2486" s="72"/>
      <c r="C2486" s="72"/>
      <c r="D2486" s="42"/>
      <c r="E2486" s="42"/>
      <c r="F2486" s="96"/>
      <c r="G2486" s="42"/>
      <c r="H2486" s="96"/>
      <c r="I2486" s="42"/>
      <c r="J2486" s="42"/>
      <c r="K2486" s="42"/>
    </row>
    <row r="2487" spans="1:11" s="7" customFormat="1">
      <c r="A2487" s="72"/>
      <c r="B2487" s="72"/>
      <c r="C2487" s="72"/>
      <c r="D2487" s="42"/>
      <c r="E2487" s="42"/>
      <c r="F2487" s="96"/>
      <c r="G2487" s="42"/>
      <c r="H2487" s="96"/>
      <c r="I2487" s="42"/>
      <c r="J2487" s="42"/>
      <c r="K2487" s="42"/>
    </row>
    <row r="2488" spans="1:11" s="7" customFormat="1">
      <c r="A2488" s="72"/>
      <c r="B2488" s="72"/>
      <c r="C2488" s="72"/>
      <c r="D2488" s="42"/>
      <c r="E2488" s="42"/>
      <c r="F2488" s="96"/>
      <c r="G2488" s="42"/>
      <c r="H2488" s="96"/>
      <c r="I2488" s="42"/>
      <c r="J2488" s="42"/>
      <c r="K2488" s="42"/>
    </row>
    <row r="2489" spans="1:11" s="7" customFormat="1">
      <c r="A2489" s="72"/>
      <c r="B2489" s="72"/>
      <c r="C2489" s="72"/>
      <c r="D2489" s="42"/>
      <c r="E2489" s="42"/>
      <c r="F2489" s="96"/>
      <c r="G2489" s="42"/>
      <c r="H2489" s="96"/>
      <c r="I2489" s="42"/>
      <c r="J2489" s="42"/>
      <c r="K2489" s="42"/>
    </row>
    <row r="2490" spans="1:11" s="7" customFormat="1">
      <c r="A2490" s="72"/>
      <c r="B2490" s="72"/>
      <c r="C2490" s="72"/>
      <c r="D2490" s="42"/>
      <c r="E2490" s="42"/>
      <c r="F2490" s="96"/>
      <c r="G2490" s="42"/>
      <c r="H2490" s="96"/>
      <c r="I2490" s="42"/>
      <c r="J2490" s="42"/>
      <c r="K2490" s="42"/>
    </row>
    <row r="2491" spans="1:11" s="7" customFormat="1">
      <c r="A2491" s="72"/>
      <c r="B2491" s="72"/>
      <c r="C2491" s="72"/>
      <c r="D2491" s="42"/>
      <c r="E2491" s="42"/>
      <c r="F2491" s="96"/>
      <c r="G2491" s="42"/>
      <c r="H2491" s="96"/>
      <c r="I2491" s="42"/>
      <c r="J2491" s="42"/>
      <c r="K2491" s="42"/>
    </row>
    <row r="2492" spans="1:11" s="7" customFormat="1">
      <c r="A2492" s="72"/>
      <c r="B2492" s="72"/>
      <c r="C2492" s="72"/>
      <c r="D2492" s="42"/>
      <c r="E2492" s="42"/>
      <c r="F2492" s="96"/>
      <c r="G2492" s="42"/>
      <c r="H2492" s="96"/>
      <c r="I2492" s="42"/>
      <c r="J2492" s="42"/>
      <c r="K2492" s="42"/>
    </row>
    <row r="2493" spans="1:11" s="7" customFormat="1">
      <c r="A2493" s="72"/>
      <c r="B2493" s="72"/>
      <c r="C2493" s="72"/>
      <c r="D2493" s="42"/>
      <c r="E2493" s="42"/>
      <c r="F2493" s="96"/>
      <c r="G2493" s="42"/>
      <c r="H2493" s="96"/>
      <c r="I2493" s="42"/>
      <c r="J2493" s="42"/>
      <c r="K2493" s="42"/>
    </row>
    <row r="2494" spans="1:11" s="7" customFormat="1">
      <c r="A2494" s="72"/>
      <c r="B2494" s="72"/>
      <c r="C2494" s="72"/>
      <c r="D2494" s="42"/>
      <c r="E2494" s="42"/>
      <c r="F2494" s="96"/>
      <c r="G2494" s="42"/>
      <c r="H2494" s="96"/>
      <c r="I2494" s="42"/>
      <c r="J2494" s="42"/>
      <c r="K2494" s="42"/>
    </row>
    <row r="2495" spans="1:11" s="7" customFormat="1">
      <c r="A2495" s="72"/>
      <c r="B2495" s="72"/>
      <c r="C2495" s="72"/>
      <c r="D2495" s="42"/>
      <c r="E2495" s="42"/>
      <c r="F2495" s="96"/>
      <c r="G2495" s="42"/>
      <c r="H2495" s="96"/>
      <c r="I2495" s="42"/>
      <c r="J2495" s="42"/>
      <c r="K2495" s="42"/>
    </row>
    <row r="2496" spans="1:11" s="7" customFormat="1">
      <c r="A2496" s="72"/>
      <c r="B2496" s="72"/>
      <c r="C2496" s="72"/>
      <c r="D2496" s="42"/>
      <c r="E2496" s="42"/>
      <c r="F2496" s="96"/>
      <c r="G2496" s="42"/>
      <c r="H2496" s="96"/>
      <c r="I2496" s="42"/>
      <c r="J2496" s="42"/>
      <c r="K2496" s="42"/>
    </row>
    <row r="2497" spans="1:11" s="7" customFormat="1">
      <c r="A2497" s="72"/>
      <c r="B2497" s="72"/>
      <c r="C2497" s="72"/>
      <c r="D2497" s="42"/>
      <c r="E2497" s="42"/>
      <c r="F2497" s="96"/>
      <c r="G2497" s="42"/>
      <c r="H2497" s="96"/>
      <c r="I2497" s="42"/>
      <c r="J2497" s="42"/>
      <c r="K2497" s="42"/>
    </row>
    <row r="2498" spans="1:11" s="7" customFormat="1">
      <c r="A2498" s="72"/>
      <c r="B2498" s="72"/>
      <c r="C2498" s="72"/>
      <c r="D2498" s="42"/>
      <c r="E2498" s="42"/>
      <c r="F2498" s="96"/>
      <c r="G2498" s="42"/>
      <c r="H2498" s="96"/>
      <c r="I2498" s="42"/>
      <c r="J2498" s="42"/>
      <c r="K2498" s="42"/>
    </row>
    <row r="2499" spans="1:11" s="7" customFormat="1">
      <c r="A2499" s="72"/>
      <c r="B2499" s="72"/>
      <c r="C2499" s="72"/>
      <c r="D2499" s="42"/>
      <c r="E2499" s="42"/>
      <c r="F2499" s="96"/>
      <c r="G2499" s="42"/>
      <c r="H2499" s="96"/>
      <c r="I2499" s="42"/>
      <c r="J2499" s="42"/>
      <c r="K2499" s="42"/>
    </row>
    <row r="2500" spans="1:11" s="7" customFormat="1">
      <c r="A2500" s="72"/>
      <c r="B2500" s="72"/>
      <c r="C2500" s="72"/>
      <c r="D2500" s="42"/>
      <c r="E2500" s="42"/>
      <c r="F2500" s="96"/>
      <c r="G2500" s="42"/>
      <c r="H2500" s="96"/>
      <c r="I2500" s="42"/>
      <c r="J2500" s="42"/>
      <c r="K2500" s="42"/>
    </row>
    <row r="2501" spans="1:11" s="7" customFormat="1">
      <c r="A2501" s="72"/>
      <c r="B2501" s="72"/>
      <c r="C2501" s="72"/>
      <c r="D2501" s="42"/>
      <c r="E2501" s="42"/>
      <c r="F2501" s="96"/>
      <c r="G2501" s="42"/>
      <c r="H2501" s="96"/>
      <c r="I2501" s="42"/>
      <c r="J2501" s="42"/>
      <c r="K2501" s="42"/>
    </row>
    <row r="2502" spans="1:11" s="7" customFormat="1">
      <c r="A2502" s="72"/>
      <c r="B2502" s="72"/>
      <c r="C2502" s="72"/>
      <c r="D2502" s="42"/>
      <c r="E2502" s="42"/>
      <c r="F2502" s="96"/>
      <c r="G2502" s="42"/>
      <c r="H2502" s="96"/>
      <c r="I2502" s="42"/>
      <c r="J2502" s="42"/>
      <c r="K2502" s="42"/>
    </row>
    <row r="2503" spans="1:11" s="7" customFormat="1">
      <c r="A2503" s="72"/>
      <c r="B2503" s="72"/>
      <c r="C2503" s="72"/>
      <c r="D2503" s="42"/>
      <c r="E2503" s="42"/>
      <c r="F2503" s="96"/>
      <c r="G2503" s="42"/>
      <c r="H2503" s="96"/>
      <c r="I2503" s="42"/>
      <c r="J2503" s="42"/>
      <c r="K2503" s="42"/>
    </row>
    <row r="2504" spans="1:11" s="7" customFormat="1">
      <c r="A2504" s="72"/>
      <c r="B2504" s="72"/>
      <c r="C2504" s="72"/>
      <c r="D2504" s="42"/>
      <c r="E2504" s="42"/>
      <c r="F2504" s="96"/>
      <c r="G2504" s="42"/>
      <c r="H2504" s="96"/>
      <c r="I2504" s="42"/>
      <c r="J2504" s="42"/>
      <c r="K2504" s="42"/>
    </row>
    <row r="2505" spans="1:11" s="7" customFormat="1">
      <c r="A2505" s="72"/>
      <c r="B2505" s="72"/>
      <c r="C2505" s="72"/>
      <c r="D2505" s="42"/>
      <c r="E2505" s="42"/>
      <c r="F2505" s="96"/>
      <c r="G2505" s="42"/>
      <c r="H2505" s="96"/>
      <c r="I2505" s="42"/>
      <c r="J2505" s="42"/>
      <c r="K2505" s="42"/>
    </row>
    <row r="2506" spans="1:11" s="7" customFormat="1">
      <c r="A2506" s="72"/>
      <c r="B2506" s="72"/>
      <c r="C2506" s="72"/>
      <c r="D2506" s="42"/>
      <c r="E2506" s="42"/>
      <c r="F2506" s="96"/>
      <c r="G2506" s="42"/>
      <c r="H2506" s="96"/>
      <c r="I2506" s="42"/>
      <c r="J2506" s="42"/>
      <c r="K2506" s="42"/>
    </row>
    <row r="2507" spans="1:11" s="7" customFormat="1">
      <c r="A2507" s="72"/>
      <c r="B2507" s="72"/>
      <c r="C2507" s="72"/>
      <c r="D2507" s="42"/>
      <c r="E2507" s="42"/>
      <c r="F2507" s="96"/>
      <c r="G2507" s="42"/>
      <c r="H2507" s="96"/>
      <c r="I2507" s="42"/>
      <c r="J2507" s="42"/>
      <c r="K2507" s="42"/>
    </row>
    <row r="2508" spans="1:11" s="7" customFormat="1">
      <c r="A2508" s="72"/>
      <c r="B2508" s="72"/>
      <c r="C2508" s="72"/>
      <c r="D2508" s="42"/>
      <c r="E2508" s="42"/>
      <c r="F2508" s="96"/>
      <c r="G2508" s="42"/>
      <c r="H2508" s="96"/>
      <c r="I2508" s="42"/>
      <c r="J2508" s="42"/>
      <c r="K2508" s="42"/>
    </row>
    <row r="2509" spans="1:11" s="7" customFormat="1">
      <c r="A2509" s="72"/>
      <c r="B2509" s="72"/>
      <c r="C2509" s="72"/>
      <c r="D2509" s="42"/>
      <c r="E2509" s="42"/>
      <c r="F2509" s="96"/>
      <c r="G2509" s="42"/>
      <c r="H2509" s="96"/>
      <c r="I2509" s="42"/>
      <c r="J2509" s="42"/>
      <c r="K2509" s="42"/>
    </row>
    <row r="2510" spans="1:11" s="7" customFormat="1">
      <c r="A2510" s="72"/>
      <c r="B2510" s="72"/>
      <c r="C2510" s="72"/>
      <c r="D2510" s="42"/>
      <c r="E2510" s="42"/>
      <c r="F2510" s="96"/>
      <c r="G2510" s="42"/>
      <c r="H2510" s="96"/>
      <c r="I2510" s="42"/>
      <c r="J2510" s="42"/>
      <c r="K2510" s="42"/>
    </row>
    <row r="2511" spans="1:11" s="7" customFormat="1">
      <c r="A2511" s="72"/>
      <c r="B2511" s="72"/>
      <c r="C2511" s="72"/>
      <c r="D2511" s="42"/>
      <c r="E2511" s="42"/>
      <c r="F2511" s="96"/>
      <c r="G2511" s="42"/>
      <c r="H2511" s="96"/>
      <c r="I2511" s="42"/>
      <c r="J2511" s="42"/>
      <c r="K2511" s="42"/>
    </row>
    <row r="2512" spans="1:11" s="7" customFormat="1">
      <c r="A2512" s="72"/>
      <c r="B2512" s="72"/>
      <c r="C2512" s="72"/>
      <c r="D2512" s="42"/>
      <c r="E2512" s="42"/>
      <c r="F2512" s="96"/>
      <c r="G2512" s="42"/>
      <c r="H2512" s="96"/>
      <c r="I2512" s="42"/>
      <c r="J2512" s="42"/>
      <c r="K2512" s="42"/>
    </row>
    <row r="2513" spans="1:11" s="7" customFormat="1">
      <c r="A2513" s="72"/>
      <c r="B2513" s="72"/>
      <c r="C2513" s="72"/>
      <c r="D2513" s="42"/>
      <c r="E2513" s="42"/>
      <c r="F2513" s="96"/>
      <c r="G2513" s="42"/>
      <c r="H2513" s="96"/>
      <c r="I2513" s="42"/>
      <c r="J2513" s="42"/>
      <c r="K2513" s="42"/>
    </row>
    <row r="2514" spans="1:11" s="7" customFormat="1">
      <c r="A2514" s="72"/>
      <c r="B2514" s="72"/>
      <c r="C2514" s="72"/>
      <c r="D2514" s="42"/>
      <c r="E2514" s="42"/>
      <c r="F2514" s="96"/>
      <c r="G2514" s="42"/>
      <c r="H2514" s="96"/>
      <c r="I2514" s="42"/>
      <c r="J2514" s="42"/>
      <c r="K2514" s="42"/>
    </row>
    <row r="2515" spans="1:11" s="7" customFormat="1">
      <c r="A2515" s="72"/>
      <c r="B2515" s="72"/>
      <c r="C2515" s="72"/>
      <c r="D2515" s="42"/>
      <c r="E2515" s="42"/>
      <c r="F2515" s="96"/>
      <c r="G2515" s="42"/>
      <c r="H2515" s="96"/>
      <c r="I2515" s="42"/>
      <c r="J2515" s="42"/>
      <c r="K2515" s="42"/>
    </row>
    <row r="2516" spans="1:11" s="7" customFormat="1">
      <c r="A2516" s="72"/>
      <c r="B2516" s="72"/>
      <c r="C2516" s="72"/>
      <c r="D2516" s="42"/>
      <c r="E2516" s="42"/>
      <c r="F2516" s="96"/>
      <c r="G2516" s="42"/>
      <c r="H2516" s="96"/>
      <c r="I2516" s="42"/>
      <c r="J2516" s="42"/>
      <c r="K2516" s="42"/>
    </row>
    <row r="2517" spans="1:11" s="7" customFormat="1">
      <c r="A2517" s="72"/>
      <c r="B2517" s="72"/>
      <c r="C2517" s="72"/>
      <c r="D2517" s="42"/>
      <c r="E2517" s="42"/>
      <c r="F2517" s="96"/>
      <c r="G2517" s="42"/>
      <c r="H2517" s="96"/>
      <c r="I2517" s="42"/>
      <c r="J2517" s="42"/>
      <c r="K2517" s="42"/>
    </row>
    <row r="2518" spans="1:11" s="7" customFormat="1">
      <c r="A2518" s="72"/>
      <c r="B2518" s="72"/>
      <c r="C2518" s="72"/>
      <c r="D2518" s="42"/>
      <c r="E2518" s="42"/>
      <c r="F2518" s="96"/>
      <c r="G2518" s="42"/>
      <c r="H2518" s="96"/>
      <c r="I2518" s="42"/>
      <c r="J2518" s="42"/>
      <c r="K2518" s="42"/>
    </row>
    <row r="2519" spans="1:11" s="7" customFormat="1">
      <c r="A2519" s="72"/>
      <c r="B2519" s="72"/>
      <c r="C2519" s="72"/>
      <c r="D2519" s="42"/>
      <c r="E2519" s="42"/>
      <c r="F2519" s="96"/>
      <c r="G2519" s="42"/>
      <c r="H2519" s="96"/>
      <c r="I2519" s="42"/>
      <c r="J2519" s="42"/>
      <c r="K2519" s="42"/>
    </row>
    <row r="2520" spans="1:11" s="7" customFormat="1">
      <c r="A2520" s="72"/>
      <c r="B2520" s="72"/>
      <c r="C2520" s="72"/>
      <c r="D2520" s="42"/>
      <c r="E2520" s="42"/>
      <c r="F2520" s="96"/>
      <c r="G2520" s="42"/>
      <c r="H2520" s="96"/>
      <c r="I2520" s="42"/>
      <c r="J2520" s="42"/>
      <c r="K2520" s="42"/>
    </row>
    <row r="2521" spans="1:11" s="7" customFormat="1">
      <c r="A2521" s="72"/>
      <c r="B2521" s="72"/>
      <c r="C2521" s="72"/>
      <c r="D2521" s="42"/>
      <c r="E2521" s="42"/>
      <c r="F2521" s="96"/>
      <c r="G2521" s="42"/>
      <c r="H2521" s="96"/>
      <c r="I2521" s="42"/>
      <c r="J2521" s="42"/>
      <c r="K2521" s="42"/>
    </row>
    <row r="2522" spans="1:11" s="7" customFormat="1">
      <c r="A2522" s="72"/>
      <c r="B2522" s="72"/>
      <c r="C2522" s="72"/>
      <c r="D2522" s="42"/>
      <c r="E2522" s="42"/>
      <c r="F2522" s="96"/>
      <c r="G2522" s="42"/>
      <c r="H2522" s="96"/>
      <c r="I2522" s="42"/>
      <c r="J2522" s="42"/>
      <c r="K2522" s="42"/>
    </row>
    <row r="2523" spans="1:11" s="7" customFormat="1">
      <c r="A2523" s="72"/>
      <c r="B2523" s="72"/>
      <c r="C2523" s="72"/>
      <c r="D2523" s="42"/>
      <c r="E2523" s="42"/>
      <c r="F2523" s="96"/>
      <c r="G2523" s="42"/>
      <c r="H2523" s="96"/>
      <c r="I2523" s="42"/>
      <c r="J2523" s="42"/>
      <c r="K2523" s="42"/>
    </row>
    <row r="2524" spans="1:11" s="7" customFormat="1">
      <c r="A2524" s="72"/>
      <c r="B2524" s="72"/>
      <c r="C2524" s="72"/>
      <c r="D2524" s="42"/>
      <c r="E2524" s="42"/>
      <c r="F2524" s="96"/>
      <c r="G2524" s="42"/>
      <c r="H2524" s="96"/>
      <c r="I2524" s="42"/>
      <c r="J2524" s="42"/>
      <c r="K2524" s="42"/>
    </row>
    <row r="2525" spans="1:11" s="7" customFormat="1">
      <c r="A2525" s="72"/>
      <c r="B2525" s="72"/>
      <c r="C2525" s="72"/>
      <c r="D2525" s="42"/>
      <c r="E2525" s="42"/>
      <c r="F2525" s="96"/>
      <c r="G2525" s="42"/>
      <c r="H2525" s="96"/>
      <c r="I2525" s="42"/>
      <c r="J2525" s="42"/>
      <c r="K2525" s="42"/>
    </row>
    <row r="2526" spans="1:11" s="7" customFormat="1">
      <c r="A2526" s="72"/>
      <c r="B2526" s="72"/>
      <c r="C2526" s="72"/>
      <c r="D2526" s="42"/>
      <c r="E2526" s="42"/>
      <c r="F2526" s="96"/>
      <c r="G2526" s="42"/>
      <c r="H2526" s="96"/>
      <c r="I2526" s="42"/>
      <c r="J2526" s="42"/>
      <c r="K2526" s="42"/>
    </row>
    <row r="2527" spans="1:11" s="7" customFormat="1">
      <c r="A2527" s="72"/>
      <c r="B2527" s="72"/>
      <c r="C2527" s="72"/>
      <c r="D2527" s="42"/>
      <c r="E2527" s="42"/>
      <c r="F2527" s="96"/>
      <c r="G2527" s="42"/>
      <c r="H2527" s="96"/>
      <c r="I2527" s="42"/>
      <c r="J2527" s="42"/>
      <c r="K2527" s="42"/>
    </row>
    <row r="2528" spans="1:11" s="7" customFormat="1">
      <c r="A2528" s="72"/>
      <c r="B2528" s="72"/>
      <c r="C2528" s="72"/>
      <c r="D2528" s="42"/>
      <c r="E2528" s="42"/>
      <c r="F2528" s="96"/>
      <c r="G2528" s="42"/>
      <c r="H2528" s="96"/>
      <c r="I2528" s="42"/>
      <c r="J2528" s="42"/>
      <c r="K2528" s="42"/>
    </row>
    <row r="2529" spans="1:11" s="7" customFormat="1">
      <c r="A2529" s="72"/>
      <c r="B2529" s="72"/>
      <c r="C2529" s="72"/>
      <c r="D2529" s="42"/>
      <c r="E2529" s="42"/>
      <c r="F2529" s="96"/>
      <c r="G2529" s="42"/>
      <c r="H2529" s="96"/>
      <c r="I2529" s="42"/>
      <c r="J2529" s="42"/>
      <c r="K2529" s="42"/>
    </row>
    <row r="2530" spans="1:11" s="7" customFormat="1">
      <c r="A2530" s="72"/>
      <c r="B2530" s="72"/>
      <c r="C2530" s="72"/>
      <c r="D2530" s="42"/>
      <c r="E2530" s="42"/>
      <c r="F2530" s="96"/>
      <c r="G2530" s="42"/>
      <c r="H2530" s="96"/>
      <c r="I2530" s="42"/>
      <c r="J2530" s="42"/>
      <c r="K2530" s="42"/>
    </row>
    <row r="2531" spans="1:11" s="7" customFormat="1">
      <c r="A2531" s="72"/>
      <c r="B2531" s="72"/>
      <c r="C2531" s="72"/>
      <c r="D2531" s="42"/>
      <c r="E2531" s="42"/>
      <c r="F2531" s="96"/>
      <c r="G2531" s="42"/>
      <c r="H2531" s="96"/>
      <c r="I2531" s="42"/>
      <c r="J2531" s="42"/>
      <c r="K2531" s="42"/>
    </row>
    <row r="2532" spans="1:11" s="7" customFormat="1">
      <c r="A2532" s="72"/>
      <c r="B2532" s="72"/>
      <c r="C2532" s="72"/>
      <c r="D2532" s="42"/>
      <c r="E2532" s="42"/>
      <c r="F2532" s="96"/>
      <c r="G2532" s="42"/>
      <c r="H2532" s="96"/>
      <c r="I2532" s="42"/>
      <c r="J2532" s="42"/>
      <c r="K2532" s="42"/>
    </row>
    <row r="2533" spans="1:11" s="7" customFormat="1">
      <c r="A2533" s="72"/>
      <c r="B2533" s="72"/>
      <c r="C2533" s="72"/>
      <c r="D2533" s="42"/>
      <c r="E2533" s="42"/>
      <c r="F2533" s="96"/>
      <c r="G2533" s="42"/>
      <c r="H2533" s="96"/>
      <c r="I2533" s="42"/>
      <c r="J2533" s="42"/>
      <c r="K2533" s="42"/>
    </row>
    <row r="2534" spans="1:11" s="7" customFormat="1">
      <c r="A2534" s="72"/>
      <c r="B2534" s="72"/>
      <c r="C2534" s="72"/>
      <c r="D2534" s="42"/>
      <c r="E2534" s="42"/>
      <c r="F2534" s="96"/>
      <c r="G2534" s="42"/>
      <c r="H2534" s="96"/>
      <c r="I2534" s="42"/>
      <c r="J2534" s="42"/>
      <c r="K2534" s="42"/>
    </row>
    <row r="2535" spans="1:11" s="7" customFormat="1">
      <c r="A2535" s="72"/>
      <c r="B2535" s="72"/>
      <c r="C2535" s="72"/>
      <c r="D2535" s="42"/>
      <c r="E2535" s="42"/>
      <c r="F2535" s="96"/>
      <c r="G2535" s="42"/>
      <c r="H2535" s="96"/>
      <c r="I2535" s="42"/>
      <c r="J2535" s="42"/>
      <c r="K2535" s="42"/>
    </row>
    <row r="2536" spans="1:11" s="7" customFormat="1">
      <c r="A2536" s="72"/>
      <c r="B2536" s="72"/>
      <c r="C2536" s="72"/>
      <c r="D2536" s="42"/>
      <c r="E2536" s="42"/>
      <c r="F2536" s="96"/>
      <c r="G2536" s="42"/>
      <c r="H2536" s="96"/>
      <c r="I2536" s="42"/>
      <c r="J2536" s="42"/>
      <c r="K2536" s="42"/>
    </row>
    <row r="2537" spans="1:11" s="7" customFormat="1">
      <c r="A2537" s="72"/>
      <c r="B2537" s="72"/>
      <c r="C2537" s="72"/>
      <c r="D2537" s="42"/>
      <c r="E2537" s="42"/>
      <c r="F2537" s="96"/>
      <c r="G2537" s="42"/>
      <c r="H2537" s="96"/>
      <c r="I2537" s="42"/>
      <c r="J2537" s="42"/>
      <c r="K2537" s="42"/>
    </row>
    <row r="2538" spans="1:11" s="7" customFormat="1">
      <c r="A2538" s="72"/>
      <c r="B2538" s="72"/>
      <c r="C2538" s="72"/>
      <c r="D2538" s="42"/>
      <c r="E2538" s="42"/>
      <c r="F2538" s="96"/>
      <c r="G2538" s="42"/>
      <c r="H2538" s="96"/>
      <c r="I2538" s="42"/>
      <c r="J2538" s="42"/>
      <c r="K2538" s="42"/>
    </row>
    <row r="2539" spans="1:11" s="7" customFormat="1">
      <c r="A2539" s="72"/>
      <c r="B2539" s="72"/>
      <c r="C2539" s="72"/>
      <c r="D2539" s="42"/>
      <c r="E2539" s="42"/>
      <c r="F2539" s="96"/>
      <c r="G2539" s="42"/>
      <c r="H2539" s="96"/>
      <c r="I2539" s="42"/>
      <c r="J2539" s="42"/>
      <c r="K2539" s="42"/>
    </row>
    <row r="2540" spans="1:11" s="7" customFormat="1">
      <c r="A2540" s="72"/>
      <c r="B2540" s="72"/>
      <c r="C2540" s="72"/>
      <c r="D2540" s="42"/>
      <c r="E2540" s="42"/>
      <c r="F2540" s="96"/>
      <c r="G2540" s="42"/>
      <c r="H2540" s="96"/>
      <c r="I2540" s="42"/>
      <c r="J2540" s="42"/>
      <c r="K2540" s="42"/>
    </row>
    <row r="2541" spans="1:11" s="7" customFormat="1">
      <c r="A2541" s="72"/>
      <c r="B2541" s="72"/>
      <c r="C2541" s="72"/>
      <c r="D2541" s="42"/>
      <c r="E2541" s="42"/>
      <c r="F2541" s="96"/>
      <c r="G2541" s="42"/>
      <c r="H2541" s="96"/>
      <c r="I2541" s="42"/>
      <c r="J2541" s="42"/>
      <c r="K2541" s="42"/>
    </row>
    <row r="2542" spans="1:11" s="7" customFormat="1">
      <c r="A2542" s="72"/>
      <c r="B2542" s="72"/>
      <c r="C2542" s="72"/>
      <c r="D2542" s="42"/>
      <c r="E2542" s="42"/>
      <c r="F2542" s="96"/>
      <c r="G2542" s="42"/>
      <c r="H2542" s="96"/>
      <c r="I2542" s="42"/>
      <c r="J2542" s="42"/>
      <c r="K2542" s="42"/>
    </row>
    <row r="2543" spans="1:11" s="7" customFormat="1">
      <c r="A2543" s="72"/>
      <c r="B2543" s="72"/>
      <c r="C2543" s="72"/>
      <c r="D2543" s="42"/>
      <c r="E2543" s="42"/>
      <c r="F2543" s="96"/>
      <c r="G2543" s="42"/>
      <c r="H2543" s="96"/>
      <c r="I2543" s="42"/>
      <c r="J2543" s="42"/>
      <c r="K2543" s="42"/>
    </row>
    <row r="2544" spans="1:11" s="7" customFormat="1">
      <c r="A2544" s="72"/>
      <c r="B2544" s="72"/>
      <c r="C2544" s="72"/>
      <c r="D2544" s="42"/>
      <c r="E2544" s="42"/>
      <c r="F2544" s="96"/>
      <c r="G2544" s="42"/>
      <c r="H2544" s="96"/>
      <c r="I2544" s="42"/>
      <c r="J2544" s="42"/>
      <c r="K2544" s="42"/>
    </row>
    <row r="2545" spans="1:11" s="7" customFormat="1">
      <c r="A2545" s="72"/>
      <c r="B2545" s="72"/>
      <c r="C2545" s="72"/>
      <c r="D2545" s="42"/>
      <c r="E2545" s="42"/>
      <c r="F2545" s="96"/>
      <c r="G2545" s="42"/>
      <c r="H2545" s="96"/>
      <c r="I2545" s="42"/>
      <c r="J2545" s="42"/>
      <c r="K2545" s="42"/>
    </row>
    <row r="2546" spans="1:11" s="7" customFormat="1">
      <c r="A2546" s="72"/>
      <c r="B2546" s="72"/>
      <c r="C2546" s="72"/>
      <c r="D2546" s="42"/>
      <c r="E2546" s="42"/>
      <c r="F2546" s="96"/>
      <c r="G2546" s="42"/>
      <c r="H2546" s="96"/>
      <c r="I2546" s="42"/>
      <c r="J2546" s="42"/>
      <c r="K2546" s="42"/>
    </row>
    <row r="2547" spans="1:11" s="7" customFormat="1">
      <c r="A2547" s="72"/>
      <c r="B2547" s="72"/>
      <c r="C2547" s="72"/>
      <c r="D2547" s="42"/>
      <c r="E2547" s="42"/>
      <c r="F2547" s="96"/>
      <c r="G2547" s="42"/>
      <c r="H2547" s="96"/>
      <c r="I2547" s="42"/>
      <c r="J2547" s="42"/>
      <c r="K2547" s="42"/>
    </row>
    <row r="2548" spans="1:11" s="7" customFormat="1">
      <c r="A2548" s="72"/>
      <c r="B2548" s="72"/>
      <c r="C2548" s="72"/>
      <c r="D2548" s="42"/>
      <c r="E2548" s="42"/>
      <c r="F2548" s="96"/>
      <c r="G2548" s="42"/>
      <c r="H2548" s="96"/>
      <c r="I2548" s="42"/>
      <c r="J2548" s="42"/>
      <c r="K2548" s="42"/>
    </row>
    <row r="2549" spans="1:11" s="7" customFormat="1">
      <c r="A2549" s="72"/>
      <c r="B2549" s="72"/>
      <c r="C2549" s="72"/>
      <c r="D2549" s="42"/>
      <c r="E2549" s="42"/>
      <c r="F2549" s="96"/>
      <c r="G2549" s="42"/>
      <c r="H2549" s="96"/>
      <c r="I2549" s="42"/>
      <c r="J2549" s="42"/>
      <c r="K2549" s="42"/>
    </row>
    <row r="2550" spans="1:11" s="7" customFormat="1">
      <c r="A2550" s="72"/>
      <c r="B2550" s="72"/>
      <c r="C2550" s="72"/>
      <c r="D2550" s="42"/>
      <c r="E2550" s="42"/>
      <c r="F2550" s="96"/>
      <c r="G2550" s="42"/>
      <c r="H2550" s="96"/>
      <c r="I2550" s="42"/>
      <c r="J2550" s="42"/>
      <c r="K2550" s="42"/>
    </row>
    <row r="2551" spans="1:11" s="7" customFormat="1">
      <c r="A2551" s="39"/>
      <c r="B2551" s="40"/>
      <c r="C2551" s="39"/>
      <c r="D2551" s="41"/>
      <c r="E2551" s="41"/>
      <c r="F2551" s="41"/>
      <c r="G2551" s="42"/>
      <c r="H2551" s="96"/>
      <c r="I2551" s="42"/>
      <c r="J2551" s="42"/>
      <c r="K2551" s="42"/>
    </row>
    <row r="2552" spans="1:11" s="7" customFormat="1">
      <c r="A2552" s="39"/>
      <c r="B2552" s="40"/>
      <c r="C2552" s="39"/>
      <c r="D2552" s="41"/>
      <c r="E2552" s="41"/>
      <c r="F2552" s="41"/>
      <c r="G2552" s="42"/>
      <c r="H2552" s="96"/>
      <c r="I2552" s="42"/>
      <c r="J2552" s="42"/>
      <c r="K2552" s="42"/>
    </row>
    <row r="2553" spans="1:11" s="7" customFormat="1">
      <c r="A2553" s="39"/>
      <c r="B2553" s="40"/>
      <c r="C2553" s="39"/>
      <c r="D2553" s="41"/>
      <c r="E2553" s="41"/>
      <c r="F2553" s="41"/>
      <c r="G2553" s="42"/>
      <c r="H2553" s="96"/>
      <c r="I2553" s="42"/>
      <c r="J2553" s="42"/>
      <c r="K2553" s="42"/>
    </row>
    <row r="2554" spans="1:11" s="7" customFormat="1">
      <c r="A2554" s="39"/>
      <c r="B2554" s="40"/>
      <c r="C2554" s="39"/>
      <c r="D2554" s="41"/>
      <c r="E2554" s="41"/>
      <c r="F2554" s="41"/>
      <c r="G2554" s="42"/>
      <c r="H2554" s="96"/>
      <c r="I2554" s="42"/>
      <c r="J2554" s="42"/>
      <c r="K2554" s="42"/>
    </row>
    <row r="2555" spans="1:11" s="7" customFormat="1">
      <c r="A2555" s="39"/>
      <c r="B2555" s="40"/>
      <c r="C2555" s="39"/>
      <c r="D2555" s="41"/>
      <c r="E2555" s="41"/>
      <c r="F2555" s="41"/>
      <c r="G2555" s="42"/>
      <c r="H2555" s="96"/>
      <c r="I2555" s="42"/>
      <c r="J2555" s="42"/>
      <c r="K2555" s="42"/>
    </row>
    <row r="2556" spans="1:11" s="7" customFormat="1">
      <c r="A2556" s="39"/>
      <c r="B2556" s="40"/>
      <c r="C2556" s="39"/>
      <c r="D2556" s="41"/>
      <c r="E2556" s="41"/>
      <c r="F2556" s="41"/>
      <c r="G2556" s="42"/>
      <c r="H2556" s="96"/>
      <c r="I2556" s="42"/>
      <c r="J2556" s="42"/>
      <c r="K2556" s="42"/>
    </row>
    <row r="2557" spans="1:11" s="7" customFormat="1">
      <c r="A2557" s="39"/>
      <c r="B2557" s="40"/>
      <c r="C2557" s="39"/>
      <c r="D2557" s="41"/>
      <c r="E2557" s="41"/>
      <c r="F2557" s="41"/>
      <c r="G2557" s="42"/>
      <c r="H2557" s="96"/>
      <c r="I2557" s="42"/>
      <c r="J2557" s="42"/>
      <c r="K2557" s="42"/>
    </row>
    <row r="2558" spans="1:11" s="7" customFormat="1">
      <c r="A2558" s="39"/>
      <c r="B2558" s="40"/>
      <c r="C2558" s="39"/>
      <c r="D2558" s="41"/>
      <c r="E2558" s="41"/>
      <c r="F2558" s="41"/>
      <c r="G2558" s="42"/>
      <c r="H2558" s="96"/>
      <c r="I2558" s="42"/>
      <c r="J2558" s="42"/>
      <c r="K2558" s="42"/>
    </row>
    <row r="2559" spans="1:11" s="7" customFormat="1">
      <c r="A2559" s="39"/>
      <c r="B2559" s="40"/>
      <c r="C2559" s="39"/>
      <c r="D2559" s="41"/>
      <c r="E2559" s="41"/>
      <c r="F2559" s="41"/>
      <c r="G2559" s="42"/>
      <c r="H2559" s="96"/>
      <c r="I2559" s="42"/>
      <c r="J2559" s="42"/>
      <c r="K2559" s="42"/>
    </row>
    <row r="2560" spans="1:11" s="7" customFormat="1">
      <c r="A2560" s="39"/>
      <c r="B2560" s="40"/>
      <c r="C2560" s="39"/>
      <c r="D2560" s="41"/>
      <c r="E2560" s="41"/>
      <c r="F2560" s="41"/>
      <c r="G2560" s="42"/>
      <c r="H2560" s="96"/>
      <c r="I2560" s="42"/>
      <c r="J2560" s="42"/>
      <c r="K2560" s="42"/>
    </row>
    <row r="2561" spans="1:11" s="7" customFormat="1">
      <c r="A2561" s="39"/>
      <c r="B2561" s="40"/>
      <c r="C2561" s="39"/>
      <c r="D2561" s="41"/>
      <c r="E2561" s="41"/>
      <c r="F2561" s="41"/>
      <c r="G2561" s="42"/>
      <c r="H2561" s="96"/>
      <c r="I2561" s="42"/>
      <c r="J2561" s="42"/>
      <c r="K2561" s="42"/>
    </row>
    <row r="2562" spans="1:11" s="7" customFormat="1">
      <c r="A2562" s="39"/>
      <c r="B2562" s="40"/>
      <c r="C2562" s="39"/>
      <c r="D2562" s="41"/>
      <c r="E2562" s="41"/>
      <c r="F2562" s="41"/>
      <c r="G2562" s="42"/>
      <c r="H2562" s="96"/>
      <c r="I2562" s="42"/>
      <c r="J2562" s="42"/>
      <c r="K2562" s="42"/>
    </row>
    <row r="2563" spans="1:11" s="7" customFormat="1">
      <c r="A2563" s="39"/>
      <c r="B2563" s="40"/>
      <c r="C2563" s="39"/>
      <c r="D2563" s="41"/>
      <c r="E2563" s="41"/>
      <c r="F2563" s="41"/>
      <c r="G2563" s="42"/>
      <c r="H2563" s="96"/>
      <c r="I2563" s="42"/>
      <c r="J2563" s="42"/>
      <c r="K2563" s="42"/>
    </row>
    <row r="2564" spans="1:11" s="7" customFormat="1">
      <c r="A2564" s="39"/>
      <c r="B2564" s="40"/>
      <c r="C2564" s="39"/>
      <c r="D2564" s="41"/>
      <c r="E2564" s="41"/>
      <c r="F2564" s="41"/>
      <c r="G2564" s="42"/>
      <c r="H2564" s="96"/>
      <c r="I2564" s="42"/>
      <c r="J2564" s="42"/>
      <c r="K2564" s="42"/>
    </row>
    <row r="2565" spans="1:11" s="7" customFormat="1">
      <c r="A2565" s="39"/>
      <c r="B2565" s="40"/>
      <c r="C2565" s="39"/>
      <c r="D2565" s="41"/>
      <c r="E2565" s="41"/>
      <c r="F2565" s="41"/>
      <c r="G2565" s="42"/>
      <c r="H2565" s="96"/>
      <c r="I2565" s="42"/>
      <c r="J2565" s="42"/>
      <c r="K2565" s="42"/>
    </row>
    <row r="2566" spans="1:11" s="7" customFormat="1">
      <c r="A2566" s="39"/>
      <c r="B2566" s="40"/>
      <c r="C2566" s="39"/>
      <c r="D2566" s="41"/>
      <c r="E2566" s="41"/>
      <c r="F2566" s="41"/>
      <c r="G2566" s="42"/>
      <c r="H2566" s="96"/>
      <c r="I2566" s="42"/>
      <c r="J2566" s="42"/>
      <c r="K2566" s="42"/>
    </row>
    <row r="2567" spans="1:11" s="7" customFormat="1">
      <c r="A2567" s="39"/>
      <c r="B2567" s="40"/>
      <c r="C2567" s="39"/>
      <c r="D2567" s="41"/>
      <c r="E2567" s="41"/>
      <c r="F2567" s="41"/>
      <c r="G2567" s="42"/>
      <c r="H2567" s="96"/>
      <c r="I2567" s="42"/>
      <c r="J2567" s="42"/>
      <c r="K2567" s="42"/>
    </row>
    <row r="2568" spans="1:11" s="7" customFormat="1">
      <c r="A2568" s="39"/>
      <c r="B2568" s="40"/>
      <c r="C2568" s="39"/>
      <c r="D2568" s="41"/>
      <c r="E2568" s="41"/>
      <c r="F2568" s="41"/>
      <c r="G2568" s="42"/>
      <c r="H2568" s="96"/>
      <c r="I2568" s="42"/>
      <c r="J2568" s="42"/>
      <c r="K2568" s="42"/>
    </row>
    <row r="2569" spans="1:11" s="7" customFormat="1">
      <c r="A2569" s="39"/>
      <c r="B2569" s="40"/>
      <c r="C2569" s="39"/>
      <c r="D2569" s="41"/>
      <c r="E2569" s="41"/>
      <c r="F2569" s="41"/>
      <c r="G2569" s="42"/>
      <c r="H2569" s="96"/>
      <c r="I2569" s="42"/>
      <c r="J2569" s="42"/>
      <c r="K2569" s="42"/>
    </row>
    <row r="2570" spans="1:11" s="7" customFormat="1">
      <c r="A2570" s="39"/>
      <c r="B2570" s="40"/>
      <c r="C2570" s="39"/>
      <c r="D2570" s="41"/>
      <c r="E2570" s="41"/>
      <c r="F2570" s="41"/>
      <c r="G2570" s="42"/>
      <c r="H2570" s="96"/>
      <c r="I2570" s="42"/>
      <c r="J2570" s="42"/>
      <c r="K2570" s="42"/>
    </row>
    <row r="2571" spans="1:11" s="7" customFormat="1">
      <c r="A2571" s="39"/>
      <c r="B2571" s="40"/>
      <c r="C2571" s="39"/>
      <c r="D2571" s="41"/>
      <c r="E2571" s="41"/>
      <c r="F2571" s="41"/>
      <c r="G2571" s="42"/>
      <c r="H2571" s="96"/>
      <c r="I2571" s="42"/>
      <c r="J2571" s="42"/>
      <c r="K2571" s="42"/>
    </row>
    <row r="2572" spans="1:11" s="7" customFormat="1">
      <c r="A2572" s="39"/>
      <c r="B2572" s="40"/>
      <c r="C2572" s="39"/>
      <c r="D2572" s="41"/>
      <c r="E2572" s="41"/>
      <c r="F2572" s="41"/>
      <c r="G2572" s="42"/>
      <c r="H2572" s="96"/>
      <c r="I2572" s="42"/>
      <c r="J2572" s="42"/>
      <c r="K2572" s="42"/>
    </row>
    <row r="2573" spans="1:11" s="7" customFormat="1">
      <c r="A2573" s="39"/>
      <c r="B2573" s="40"/>
      <c r="C2573" s="39"/>
      <c r="D2573" s="41"/>
      <c r="E2573" s="41"/>
      <c r="F2573" s="41"/>
      <c r="G2573" s="42"/>
      <c r="H2573" s="96"/>
      <c r="I2573" s="42"/>
      <c r="J2573" s="42"/>
      <c r="K2573" s="42"/>
    </row>
    <row r="2574" spans="1:11" s="7" customFormat="1">
      <c r="A2574" s="39"/>
      <c r="B2574" s="40"/>
      <c r="C2574" s="39"/>
      <c r="D2574" s="41"/>
      <c r="E2574" s="41"/>
      <c r="F2574" s="41"/>
      <c r="G2574" s="42"/>
      <c r="H2574" s="96"/>
      <c r="I2574" s="42"/>
      <c r="J2574" s="42"/>
      <c r="K2574" s="42"/>
    </row>
    <row r="2575" spans="1:11" s="7" customFormat="1">
      <c r="A2575" s="39"/>
      <c r="B2575" s="40"/>
      <c r="C2575" s="39"/>
      <c r="D2575" s="41"/>
      <c r="E2575" s="41"/>
      <c r="F2575" s="41"/>
      <c r="G2575" s="42"/>
      <c r="H2575" s="96"/>
      <c r="I2575" s="42"/>
      <c r="J2575" s="42"/>
      <c r="K2575" s="42"/>
    </row>
    <row r="2576" spans="1:11" s="7" customFormat="1">
      <c r="A2576" s="39"/>
      <c r="B2576" s="40"/>
      <c r="C2576" s="39"/>
      <c r="D2576" s="41"/>
      <c r="E2576" s="41"/>
      <c r="F2576" s="41"/>
      <c r="G2576" s="42"/>
      <c r="H2576" s="96"/>
      <c r="I2576" s="42"/>
      <c r="J2576" s="42"/>
      <c r="K2576" s="42"/>
    </row>
    <row r="2577" spans="1:11" s="7" customFormat="1">
      <c r="A2577" s="39"/>
      <c r="B2577" s="40"/>
      <c r="C2577" s="39"/>
      <c r="D2577" s="41"/>
      <c r="E2577" s="41"/>
      <c r="F2577" s="41"/>
      <c r="G2577" s="42"/>
      <c r="H2577" s="96"/>
      <c r="I2577" s="42"/>
      <c r="J2577" s="42"/>
      <c r="K2577" s="42"/>
    </row>
    <row r="2578" spans="1:11" s="7" customFormat="1">
      <c r="A2578" s="39"/>
      <c r="B2578" s="40"/>
      <c r="C2578" s="39"/>
      <c r="D2578" s="41"/>
      <c r="E2578" s="41"/>
      <c r="F2578" s="41"/>
      <c r="G2578" s="42"/>
      <c r="H2578" s="96"/>
      <c r="I2578" s="42"/>
      <c r="J2578" s="42"/>
      <c r="K2578" s="42"/>
    </row>
    <row r="2579" spans="1:11" s="7" customFormat="1">
      <c r="A2579" s="39"/>
      <c r="B2579" s="40"/>
      <c r="C2579" s="39"/>
      <c r="D2579" s="41"/>
      <c r="E2579" s="41"/>
      <c r="F2579" s="41"/>
      <c r="G2579" s="42"/>
      <c r="H2579" s="96"/>
      <c r="I2579" s="42"/>
      <c r="J2579" s="42"/>
      <c r="K2579" s="42"/>
    </row>
    <row r="2580" spans="1:11" s="7" customFormat="1">
      <c r="A2580" s="39"/>
      <c r="B2580" s="40"/>
      <c r="C2580" s="39"/>
      <c r="D2580" s="41"/>
      <c r="E2580" s="41"/>
      <c r="F2580" s="41"/>
      <c r="G2580" s="42"/>
      <c r="H2580" s="96"/>
      <c r="I2580" s="42"/>
      <c r="J2580" s="42"/>
      <c r="K2580" s="42"/>
    </row>
    <row r="2581" spans="1:11" s="7" customFormat="1">
      <c r="A2581" s="39"/>
      <c r="B2581" s="40"/>
      <c r="C2581" s="39"/>
      <c r="D2581" s="41"/>
      <c r="E2581" s="41"/>
      <c r="F2581" s="41"/>
      <c r="G2581" s="42"/>
      <c r="H2581" s="96"/>
      <c r="I2581" s="42"/>
      <c r="J2581" s="42"/>
      <c r="K2581" s="42"/>
    </row>
    <row r="2582" spans="1:11" s="7" customFormat="1">
      <c r="A2582" s="39"/>
      <c r="B2582" s="40"/>
      <c r="C2582" s="39"/>
      <c r="D2582" s="41"/>
      <c r="E2582" s="41"/>
      <c r="F2582" s="41"/>
      <c r="G2582" s="42"/>
      <c r="H2582" s="96"/>
      <c r="I2582" s="42"/>
      <c r="J2582" s="42"/>
      <c r="K2582" s="42"/>
    </row>
    <row r="2583" spans="1:11" s="7" customFormat="1">
      <c r="A2583" s="39"/>
      <c r="B2583" s="40"/>
      <c r="C2583" s="39"/>
      <c r="D2583" s="41"/>
      <c r="E2583" s="41"/>
      <c r="F2583" s="41"/>
      <c r="G2583" s="42"/>
      <c r="H2583" s="96"/>
      <c r="I2583" s="42"/>
      <c r="J2583" s="42"/>
      <c r="K2583" s="42"/>
    </row>
    <row r="2584" spans="1:11" s="7" customFormat="1">
      <c r="A2584" s="39"/>
      <c r="B2584" s="40"/>
      <c r="C2584" s="39"/>
      <c r="D2584" s="41"/>
      <c r="E2584" s="41"/>
      <c r="F2584" s="41"/>
      <c r="G2584" s="42"/>
      <c r="H2584" s="96"/>
      <c r="I2584" s="42"/>
      <c r="J2584" s="42"/>
      <c r="K2584" s="42"/>
    </row>
    <row r="2585" spans="1:11" s="7" customFormat="1">
      <c r="A2585" s="39"/>
      <c r="B2585" s="40"/>
      <c r="C2585" s="39"/>
      <c r="D2585" s="41"/>
      <c r="E2585" s="41"/>
      <c r="F2585" s="41"/>
      <c r="G2585" s="42"/>
      <c r="H2585" s="96"/>
      <c r="I2585" s="42"/>
      <c r="J2585" s="42"/>
      <c r="K2585" s="42"/>
    </row>
    <row r="2586" spans="1:11" s="7" customFormat="1">
      <c r="A2586" s="39"/>
      <c r="B2586" s="40"/>
      <c r="C2586" s="39"/>
      <c r="D2586" s="41"/>
      <c r="E2586" s="41"/>
      <c r="F2586" s="41"/>
      <c r="G2586" s="42"/>
      <c r="H2586" s="96"/>
      <c r="I2586" s="42"/>
      <c r="J2586" s="42"/>
      <c r="K2586" s="42"/>
    </row>
    <row r="2587" spans="1:11" s="7" customFormat="1">
      <c r="A2587" s="39"/>
      <c r="B2587" s="40"/>
      <c r="C2587" s="39"/>
      <c r="D2587" s="41"/>
      <c r="E2587" s="41"/>
      <c r="F2587" s="41"/>
      <c r="G2587" s="42"/>
      <c r="H2587" s="96"/>
      <c r="I2587" s="42"/>
      <c r="J2587" s="42"/>
      <c r="K2587" s="42"/>
    </row>
    <row r="2588" spans="1:11" s="7" customFormat="1">
      <c r="A2588" s="39"/>
      <c r="B2588" s="40"/>
      <c r="C2588" s="39"/>
      <c r="D2588" s="41"/>
      <c r="E2588" s="41"/>
      <c r="F2588" s="41"/>
      <c r="G2588" s="42"/>
      <c r="H2588" s="96"/>
      <c r="I2588" s="42"/>
      <c r="J2588" s="42"/>
      <c r="K2588" s="42"/>
    </row>
    <row r="2589" spans="1:11" s="7" customFormat="1">
      <c r="A2589" s="39"/>
      <c r="B2589" s="40"/>
      <c r="C2589" s="39"/>
      <c r="D2589" s="41"/>
      <c r="E2589" s="41"/>
      <c r="F2589" s="41"/>
      <c r="G2589" s="42"/>
      <c r="H2589" s="96"/>
      <c r="I2589" s="42"/>
      <c r="J2589" s="42"/>
      <c r="K2589" s="42"/>
    </row>
    <row r="2590" spans="1:11" s="7" customFormat="1">
      <c r="A2590" s="39"/>
      <c r="B2590" s="40"/>
      <c r="C2590" s="39"/>
      <c r="D2590" s="41"/>
      <c r="E2590" s="41"/>
      <c r="F2590" s="41"/>
      <c r="G2590" s="42"/>
      <c r="H2590" s="96"/>
      <c r="I2590" s="42"/>
      <c r="J2590" s="42"/>
      <c r="K2590" s="42"/>
    </row>
    <row r="2591" spans="1:11" s="7" customFormat="1">
      <c r="A2591" s="39"/>
      <c r="B2591" s="40"/>
      <c r="C2591" s="39"/>
      <c r="D2591" s="41"/>
      <c r="E2591" s="41"/>
      <c r="F2591" s="41"/>
      <c r="G2591" s="42"/>
      <c r="H2591" s="96"/>
      <c r="I2591" s="42"/>
      <c r="J2591" s="42"/>
      <c r="K2591" s="42"/>
    </row>
    <row r="2592" spans="1:11" s="7" customFormat="1">
      <c r="A2592" s="39"/>
      <c r="B2592" s="40"/>
      <c r="C2592" s="39"/>
      <c r="D2592" s="41"/>
      <c r="E2592" s="41"/>
      <c r="F2592" s="41"/>
      <c r="G2592" s="42"/>
      <c r="H2592" s="96"/>
      <c r="I2592" s="42"/>
      <c r="J2592" s="42"/>
      <c r="K2592" s="42"/>
    </row>
    <row r="2593" spans="1:11" s="7" customFormat="1">
      <c r="A2593" s="39"/>
      <c r="B2593" s="40"/>
      <c r="C2593" s="39"/>
      <c r="D2593" s="41"/>
      <c r="E2593" s="41"/>
      <c r="F2593" s="41"/>
      <c r="G2593" s="42"/>
      <c r="H2593" s="96"/>
      <c r="I2593" s="42"/>
      <c r="J2593" s="42"/>
      <c r="K2593" s="42"/>
    </row>
    <row r="2594" spans="1:11" s="7" customFormat="1">
      <c r="A2594" s="39"/>
      <c r="B2594" s="40"/>
      <c r="C2594" s="39"/>
      <c r="D2594" s="41"/>
      <c r="E2594" s="41"/>
      <c r="F2594" s="41"/>
      <c r="G2594" s="42"/>
      <c r="H2594" s="96"/>
      <c r="I2594" s="42"/>
      <c r="J2594" s="42"/>
      <c r="K2594" s="42"/>
    </row>
    <row r="2595" spans="1:11" s="7" customFormat="1">
      <c r="A2595" s="39"/>
      <c r="B2595" s="40"/>
      <c r="C2595" s="39"/>
      <c r="D2595" s="41"/>
      <c r="E2595" s="41"/>
      <c r="F2595" s="41"/>
      <c r="G2595" s="42"/>
      <c r="H2595" s="96"/>
      <c r="I2595" s="42"/>
      <c r="J2595" s="42"/>
      <c r="K2595" s="42"/>
    </row>
    <row r="2596" spans="1:11" s="7" customFormat="1">
      <c r="A2596" s="39"/>
      <c r="B2596" s="40"/>
      <c r="C2596" s="39"/>
      <c r="D2596" s="41"/>
      <c r="E2596" s="41"/>
      <c r="F2596" s="41"/>
      <c r="G2596" s="42"/>
      <c r="H2596" s="96"/>
      <c r="I2596" s="42"/>
      <c r="J2596" s="42"/>
      <c r="K2596" s="42"/>
    </row>
    <row r="2597" spans="1:11" s="7" customFormat="1">
      <c r="A2597" s="39"/>
      <c r="B2597" s="40"/>
      <c r="C2597" s="39"/>
      <c r="D2597" s="41"/>
      <c r="E2597" s="41"/>
      <c r="F2597" s="41"/>
      <c r="G2597" s="42"/>
      <c r="H2597" s="96"/>
      <c r="I2597" s="42"/>
      <c r="J2597" s="42"/>
      <c r="K2597" s="42"/>
    </row>
    <row r="2598" spans="1:11" s="7" customFormat="1">
      <c r="A2598" s="39"/>
      <c r="B2598" s="40"/>
      <c r="C2598" s="39"/>
      <c r="D2598" s="41"/>
      <c r="E2598" s="41"/>
      <c r="F2598" s="41"/>
      <c r="G2598" s="42"/>
      <c r="H2598" s="96"/>
      <c r="I2598" s="42"/>
      <c r="J2598" s="42"/>
      <c r="K2598" s="42"/>
    </row>
    <row r="2599" spans="1:11" s="7" customFormat="1">
      <c r="A2599" s="39"/>
      <c r="B2599" s="40"/>
      <c r="C2599" s="39"/>
      <c r="D2599" s="41"/>
      <c r="E2599" s="41"/>
      <c r="F2599" s="41"/>
      <c r="G2599" s="42"/>
      <c r="H2599" s="96"/>
      <c r="I2599" s="42"/>
      <c r="J2599" s="42"/>
      <c r="K2599" s="42"/>
    </row>
    <row r="2600" spans="1:11" s="7" customFormat="1">
      <c r="A2600" s="39"/>
      <c r="B2600" s="40"/>
      <c r="C2600" s="39"/>
      <c r="D2600" s="41"/>
      <c r="E2600" s="41"/>
      <c r="F2600" s="41"/>
      <c r="G2600" s="42"/>
      <c r="H2600" s="96"/>
      <c r="I2600" s="42"/>
      <c r="J2600" s="42"/>
      <c r="K2600" s="42"/>
    </row>
    <row r="2601" spans="1:11" s="7" customFormat="1">
      <c r="A2601" s="39"/>
      <c r="B2601" s="40"/>
      <c r="C2601" s="39"/>
      <c r="D2601" s="41"/>
      <c r="E2601" s="41"/>
      <c r="F2601" s="41"/>
      <c r="G2601" s="42"/>
      <c r="H2601" s="96"/>
      <c r="I2601" s="42"/>
      <c r="J2601" s="42"/>
      <c r="K2601" s="42"/>
    </row>
    <row r="2602" spans="1:11" s="7" customFormat="1">
      <c r="A2602" s="39"/>
      <c r="B2602" s="40"/>
      <c r="C2602" s="39"/>
      <c r="D2602" s="41"/>
      <c r="E2602" s="41"/>
      <c r="F2602" s="41"/>
      <c r="G2602" s="42"/>
      <c r="H2602" s="96"/>
      <c r="I2602" s="42"/>
      <c r="J2602" s="42"/>
      <c r="K2602" s="42"/>
    </row>
    <row r="2603" spans="1:11" s="7" customFormat="1">
      <c r="A2603" s="39"/>
      <c r="B2603" s="40"/>
      <c r="C2603" s="39"/>
      <c r="D2603" s="41"/>
      <c r="E2603" s="41"/>
      <c r="F2603" s="41"/>
      <c r="G2603" s="42"/>
      <c r="H2603" s="96"/>
      <c r="I2603" s="42"/>
      <c r="J2603" s="42"/>
      <c r="K2603" s="42"/>
    </row>
    <row r="2604" spans="1:11" s="7" customFormat="1">
      <c r="A2604" s="39"/>
      <c r="B2604" s="40"/>
      <c r="C2604" s="39"/>
      <c r="D2604" s="41"/>
      <c r="E2604" s="41"/>
      <c r="F2604" s="41"/>
      <c r="G2604" s="42"/>
      <c r="H2604" s="96"/>
      <c r="I2604" s="42"/>
      <c r="J2604" s="42"/>
      <c r="K2604" s="42"/>
    </row>
    <row r="2605" spans="1:11" s="7" customFormat="1">
      <c r="A2605" s="39"/>
      <c r="B2605" s="40"/>
      <c r="C2605" s="39"/>
      <c r="D2605" s="41"/>
      <c r="E2605" s="41"/>
      <c r="F2605" s="41"/>
      <c r="G2605" s="42"/>
      <c r="H2605" s="96"/>
      <c r="I2605" s="42"/>
      <c r="J2605" s="42"/>
      <c r="K2605" s="42"/>
    </row>
    <row r="2606" spans="1:11" s="7" customFormat="1">
      <c r="A2606" s="39"/>
      <c r="B2606" s="40"/>
      <c r="C2606" s="39"/>
      <c r="D2606" s="41"/>
      <c r="E2606" s="41"/>
      <c r="F2606" s="41"/>
      <c r="G2606" s="42"/>
      <c r="H2606" s="96"/>
      <c r="I2606" s="42"/>
      <c r="J2606" s="42"/>
      <c r="K2606" s="42"/>
    </row>
    <row r="2607" spans="1:11" s="7" customFormat="1">
      <c r="A2607" s="39"/>
      <c r="B2607" s="40"/>
      <c r="C2607" s="39"/>
      <c r="D2607" s="41"/>
      <c r="E2607" s="41"/>
      <c r="F2607" s="41"/>
      <c r="G2607" s="42"/>
      <c r="H2607" s="96"/>
      <c r="I2607" s="42"/>
      <c r="J2607" s="42"/>
      <c r="K2607" s="42"/>
    </row>
    <row r="2608" spans="1:11" s="7" customFormat="1">
      <c r="A2608" s="39"/>
      <c r="B2608" s="40"/>
      <c r="C2608" s="39"/>
      <c r="D2608" s="41"/>
      <c r="E2608" s="41"/>
      <c r="F2608" s="41"/>
      <c r="G2608" s="42"/>
      <c r="H2608" s="96"/>
      <c r="I2608" s="42"/>
      <c r="J2608" s="42"/>
      <c r="K2608" s="42"/>
    </row>
    <row r="2609" spans="1:11" s="7" customFormat="1">
      <c r="A2609" s="39"/>
      <c r="B2609" s="40"/>
      <c r="C2609" s="39"/>
      <c r="D2609" s="41"/>
      <c r="E2609" s="41"/>
      <c r="F2609" s="41"/>
      <c r="G2609" s="42"/>
      <c r="H2609" s="96"/>
      <c r="I2609" s="42"/>
      <c r="J2609" s="42"/>
      <c r="K2609" s="42"/>
    </row>
    <row r="2610" spans="1:11" s="7" customFormat="1">
      <c r="A2610" s="39"/>
      <c r="B2610" s="40"/>
      <c r="C2610" s="39"/>
      <c r="D2610" s="41"/>
      <c r="E2610" s="41"/>
      <c r="F2610" s="41"/>
      <c r="G2610" s="42"/>
      <c r="H2610" s="96"/>
      <c r="I2610" s="42"/>
      <c r="J2610" s="42"/>
      <c r="K2610" s="42"/>
    </row>
    <row r="2611" spans="1:11" s="7" customFormat="1">
      <c r="A2611" s="39"/>
      <c r="B2611" s="40"/>
      <c r="C2611" s="39"/>
      <c r="D2611" s="41"/>
      <c r="E2611" s="41"/>
      <c r="F2611" s="41"/>
      <c r="G2611" s="42"/>
      <c r="H2611" s="96"/>
      <c r="I2611" s="42"/>
      <c r="J2611" s="42"/>
      <c r="K2611" s="42"/>
    </row>
    <row r="2612" spans="1:11" s="7" customFormat="1">
      <c r="A2612" s="39"/>
      <c r="B2612" s="40"/>
      <c r="C2612" s="39"/>
      <c r="D2612" s="41"/>
      <c r="E2612" s="41"/>
      <c r="F2612" s="41"/>
      <c r="G2612" s="42"/>
      <c r="H2612" s="96"/>
      <c r="I2612" s="42"/>
      <c r="J2612" s="42"/>
      <c r="K2612" s="42"/>
    </row>
    <row r="2613" spans="1:11" s="7" customFormat="1">
      <c r="A2613" s="39"/>
      <c r="B2613" s="40"/>
      <c r="C2613" s="39"/>
      <c r="D2613" s="41"/>
      <c r="E2613" s="41"/>
      <c r="F2613" s="41"/>
      <c r="G2613" s="42"/>
      <c r="H2613" s="96"/>
      <c r="I2613" s="42"/>
      <c r="J2613" s="42"/>
      <c r="K2613" s="42"/>
    </row>
    <row r="2614" spans="1:11" s="7" customFormat="1">
      <c r="A2614" s="39"/>
      <c r="B2614" s="40"/>
      <c r="C2614" s="39"/>
      <c r="D2614" s="41"/>
      <c r="E2614" s="41"/>
      <c r="F2614" s="41"/>
      <c r="G2614" s="42"/>
      <c r="H2614" s="96"/>
      <c r="I2614" s="42"/>
      <c r="J2614" s="42"/>
      <c r="K2614" s="42"/>
    </row>
    <row r="2615" spans="1:11" s="7" customFormat="1">
      <c r="A2615" s="39"/>
      <c r="B2615" s="40"/>
      <c r="C2615" s="39"/>
      <c r="D2615" s="41"/>
      <c r="E2615" s="41"/>
      <c r="F2615" s="41"/>
      <c r="G2615" s="42"/>
      <c r="H2615" s="96"/>
      <c r="I2615" s="42"/>
      <c r="J2615" s="42"/>
      <c r="K2615" s="42"/>
    </row>
    <row r="2616" spans="1:11" s="7" customFormat="1">
      <c r="A2616" s="39"/>
      <c r="B2616" s="40"/>
      <c r="C2616" s="39"/>
      <c r="D2616" s="41"/>
      <c r="E2616" s="41"/>
      <c r="F2616" s="41"/>
      <c r="G2616" s="42"/>
      <c r="H2616" s="96"/>
      <c r="I2616" s="42"/>
      <c r="J2616" s="42"/>
      <c r="K2616" s="42"/>
    </row>
    <row r="2617" spans="1:11" s="7" customFormat="1">
      <c r="A2617" s="39"/>
      <c r="B2617" s="40"/>
      <c r="C2617" s="39"/>
      <c r="D2617" s="41"/>
      <c r="E2617" s="41"/>
      <c r="F2617" s="41"/>
      <c r="G2617" s="42"/>
      <c r="H2617" s="96"/>
      <c r="I2617" s="42"/>
      <c r="J2617" s="42"/>
      <c r="K2617" s="42"/>
    </row>
    <row r="2618" spans="1:11" s="7" customFormat="1">
      <c r="A2618" s="39"/>
      <c r="B2618" s="40"/>
      <c r="C2618" s="39"/>
      <c r="D2618" s="41"/>
      <c r="E2618" s="41"/>
      <c r="F2618" s="41"/>
      <c r="G2618" s="42"/>
      <c r="H2618" s="96"/>
      <c r="I2618" s="42"/>
      <c r="J2618" s="42"/>
      <c r="K2618" s="42"/>
    </row>
    <row r="2619" spans="1:11" s="7" customFormat="1">
      <c r="A2619" s="39"/>
      <c r="B2619" s="40"/>
      <c r="C2619" s="39"/>
      <c r="D2619" s="41"/>
      <c r="E2619" s="41"/>
      <c r="F2619" s="41"/>
      <c r="G2619" s="42"/>
      <c r="H2619" s="96"/>
      <c r="I2619" s="42"/>
      <c r="J2619" s="42"/>
      <c r="K2619" s="42"/>
    </row>
    <row r="2620" spans="1:11" s="7" customFormat="1">
      <c r="A2620" s="39"/>
      <c r="B2620" s="40"/>
      <c r="C2620" s="39"/>
      <c r="D2620" s="41"/>
      <c r="E2620" s="41"/>
      <c r="F2620" s="41"/>
      <c r="G2620" s="42"/>
      <c r="H2620" s="96"/>
      <c r="I2620" s="42"/>
      <c r="J2620" s="42"/>
      <c r="K2620" s="42"/>
    </row>
    <row r="2621" spans="1:11" s="7" customFormat="1">
      <c r="A2621" s="39"/>
      <c r="B2621" s="40"/>
      <c r="C2621" s="39"/>
      <c r="D2621" s="41"/>
      <c r="E2621" s="41"/>
      <c r="F2621" s="41"/>
      <c r="G2621" s="42"/>
      <c r="H2621" s="96"/>
      <c r="I2621" s="42"/>
      <c r="J2621" s="42"/>
      <c r="K2621" s="42"/>
    </row>
    <row r="2622" spans="1:11" s="7" customFormat="1">
      <c r="A2622" s="39"/>
      <c r="B2622" s="40"/>
      <c r="C2622" s="39"/>
      <c r="D2622" s="41"/>
      <c r="E2622" s="41"/>
      <c r="F2622" s="41"/>
      <c r="G2622" s="42"/>
      <c r="H2622" s="96"/>
      <c r="I2622" s="42"/>
      <c r="J2622" s="42"/>
      <c r="K2622" s="42"/>
    </row>
    <row r="2623" spans="1:11" s="7" customFormat="1">
      <c r="A2623" s="39"/>
      <c r="B2623" s="40"/>
      <c r="C2623" s="39"/>
      <c r="D2623" s="41"/>
      <c r="E2623" s="41"/>
      <c r="F2623" s="41"/>
      <c r="G2623" s="42"/>
      <c r="H2623" s="96"/>
      <c r="I2623" s="42"/>
      <c r="J2623" s="42"/>
      <c r="K2623" s="42"/>
    </row>
    <row r="2624" spans="1:11" s="7" customFormat="1">
      <c r="A2624" s="39"/>
      <c r="B2624" s="40"/>
      <c r="C2624" s="39"/>
      <c r="D2624" s="41"/>
      <c r="E2624" s="41"/>
      <c r="F2624" s="41"/>
      <c r="G2624" s="42"/>
      <c r="H2624" s="96"/>
      <c r="I2624" s="42"/>
      <c r="J2624" s="42"/>
      <c r="K2624" s="42"/>
    </row>
    <row r="2625" spans="1:11" s="7" customFormat="1">
      <c r="A2625" s="39"/>
      <c r="B2625" s="40"/>
      <c r="C2625" s="39"/>
      <c r="D2625" s="41"/>
      <c r="E2625" s="41"/>
      <c r="F2625" s="41"/>
      <c r="G2625" s="42"/>
      <c r="H2625" s="96"/>
      <c r="I2625" s="42"/>
      <c r="J2625" s="42"/>
      <c r="K2625" s="42"/>
    </row>
    <row r="2626" spans="1:11" s="7" customFormat="1">
      <c r="A2626" s="39"/>
      <c r="B2626" s="40"/>
      <c r="C2626" s="39"/>
      <c r="D2626" s="41"/>
      <c r="E2626" s="41"/>
      <c r="F2626" s="41"/>
      <c r="G2626" s="42"/>
      <c r="H2626" s="96"/>
      <c r="I2626" s="42"/>
      <c r="J2626" s="42"/>
      <c r="K2626" s="42"/>
    </row>
    <row r="2627" spans="1:11" s="7" customFormat="1">
      <c r="A2627" s="39"/>
      <c r="B2627" s="40"/>
      <c r="C2627" s="39"/>
      <c r="D2627" s="41"/>
      <c r="E2627" s="41"/>
      <c r="F2627" s="41"/>
      <c r="G2627" s="42"/>
      <c r="H2627" s="96"/>
      <c r="I2627" s="42"/>
      <c r="J2627" s="42"/>
      <c r="K2627" s="42"/>
    </row>
    <row r="2628" spans="1:11" s="7" customFormat="1">
      <c r="A2628" s="39"/>
      <c r="B2628" s="40"/>
      <c r="C2628" s="39"/>
      <c r="D2628" s="41"/>
      <c r="E2628" s="41"/>
      <c r="F2628" s="41"/>
      <c r="G2628" s="42"/>
      <c r="H2628" s="96"/>
      <c r="I2628" s="42"/>
      <c r="J2628" s="42"/>
      <c r="K2628" s="42"/>
    </row>
    <row r="2629" spans="1:11" s="7" customFormat="1">
      <c r="A2629" s="39"/>
      <c r="B2629" s="40"/>
      <c r="C2629" s="39"/>
      <c r="D2629" s="41"/>
      <c r="E2629" s="41"/>
      <c r="F2629" s="41"/>
      <c r="G2629" s="42"/>
      <c r="H2629" s="96"/>
      <c r="I2629" s="42"/>
      <c r="J2629" s="42"/>
      <c r="K2629" s="42"/>
    </row>
    <row r="2630" spans="1:11" s="7" customFormat="1">
      <c r="A2630" s="39"/>
      <c r="B2630" s="40"/>
      <c r="C2630" s="39"/>
      <c r="D2630" s="41"/>
      <c r="E2630" s="41"/>
      <c r="F2630" s="41"/>
      <c r="G2630" s="42"/>
      <c r="H2630" s="96"/>
      <c r="I2630" s="42"/>
      <c r="J2630" s="42"/>
      <c r="K2630" s="42"/>
    </row>
    <row r="2631" spans="1:11" s="7" customFormat="1">
      <c r="A2631" s="39"/>
      <c r="B2631" s="40"/>
      <c r="C2631" s="39"/>
      <c r="D2631" s="41"/>
      <c r="E2631" s="41"/>
      <c r="F2631" s="41"/>
      <c r="G2631" s="42"/>
      <c r="H2631" s="96"/>
      <c r="I2631" s="42"/>
      <c r="J2631" s="42"/>
      <c r="K2631" s="42"/>
    </row>
    <row r="2632" spans="1:11" s="7" customFormat="1">
      <c r="A2632" s="39"/>
      <c r="B2632" s="40"/>
      <c r="C2632" s="39"/>
      <c r="D2632" s="41"/>
      <c r="E2632" s="41"/>
      <c r="F2632" s="41"/>
      <c r="G2632" s="42"/>
      <c r="H2632" s="96"/>
      <c r="I2632" s="42"/>
      <c r="J2632" s="42"/>
      <c r="K2632" s="42"/>
    </row>
    <row r="2633" spans="1:11" s="7" customFormat="1">
      <c r="A2633" s="39"/>
      <c r="B2633" s="40"/>
      <c r="C2633" s="39"/>
      <c r="D2633" s="41"/>
      <c r="E2633" s="41"/>
      <c r="F2633" s="41"/>
      <c r="G2633" s="42"/>
      <c r="H2633" s="96"/>
      <c r="I2633" s="42"/>
      <c r="J2633" s="42"/>
      <c r="K2633" s="42"/>
    </row>
    <row r="2634" spans="1:11" s="7" customFormat="1">
      <c r="A2634" s="39"/>
      <c r="B2634" s="40"/>
      <c r="C2634" s="39"/>
      <c r="D2634" s="41"/>
      <c r="E2634" s="41"/>
      <c r="F2634" s="41"/>
      <c r="G2634" s="42"/>
      <c r="H2634" s="96"/>
      <c r="I2634" s="42"/>
      <c r="J2634" s="42"/>
      <c r="K2634" s="42"/>
    </row>
    <row r="2635" spans="1:11" s="7" customFormat="1">
      <c r="A2635" s="39"/>
      <c r="B2635" s="40"/>
      <c r="C2635" s="39"/>
      <c r="D2635" s="41"/>
      <c r="E2635" s="41"/>
      <c r="F2635" s="41"/>
      <c r="G2635" s="42"/>
      <c r="H2635" s="96"/>
      <c r="I2635" s="42"/>
      <c r="J2635" s="42"/>
      <c r="K2635" s="42"/>
    </row>
    <row r="2636" spans="1:11" s="7" customFormat="1">
      <c r="A2636" s="39"/>
      <c r="B2636" s="40"/>
      <c r="C2636" s="39"/>
      <c r="D2636" s="41"/>
      <c r="E2636" s="41"/>
      <c r="F2636" s="41"/>
      <c r="G2636" s="42"/>
      <c r="H2636" s="96"/>
      <c r="I2636" s="42"/>
      <c r="J2636" s="42"/>
      <c r="K2636" s="42"/>
    </row>
    <row r="2637" spans="1:11" s="7" customFormat="1">
      <c r="A2637" s="39"/>
      <c r="B2637" s="40"/>
      <c r="C2637" s="39"/>
      <c r="D2637" s="41"/>
      <c r="E2637" s="41"/>
      <c r="F2637" s="41"/>
      <c r="G2637" s="42"/>
      <c r="H2637" s="96"/>
      <c r="I2637" s="42"/>
      <c r="J2637" s="42"/>
      <c r="K2637" s="42"/>
    </row>
    <row r="2638" spans="1:11" s="7" customFormat="1">
      <c r="A2638" s="39"/>
      <c r="B2638" s="40"/>
      <c r="C2638" s="39"/>
      <c r="D2638" s="41"/>
      <c r="E2638" s="41"/>
      <c r="F2638" s="41"/>
      <c r="G2638" s="42"/>
      <c r="H2638" s="96"/>
      <c r="I2638" s="42"/>
      <c r="J2638" s="42"/>
      <c r="K2638" s="42"/>
    </row>
    <row r="2639" spans="1:11" s="7" customFormat="1">
      <c r="A2639" s="39"/>
      <c r="B2639" s="40"/>
      <c r="C2639" s="39"/>
      <c r="D2639" s="41"/>
      <c r="E2639" s="41"/>
      <c r="F2639" s="41"/>
      <c r="G2639" s="42"/>
      <c r="H2639" s="96"/>
      <c r="I2639" s="42"/>
      <c r="J2639" s="42"/>
      <c r="K2639" s="42"/>
    </row>
    <row r="2640" spans="1:11" s="7" customFormat="1">
      <c r="A2640" s="39"/>
      <c r="B2640" s="40"/>
      <c r="C2640" s="39"/>
      <c r="D2640" s="41"/>
      <c r="E2640" s="41"/>
      <c r="F2640" s="41"/>
      <c r="G2640" s="42"/>
      <c r="H2640" s="96"/>
      <c r="I2640" s="42"/>
      <c r="J2640" s="42"/>
      <c r="K2640" s="42"/>
    </row>
    <row r="2641" spans="1:11" s="7" customFormat="1">
      <c r="A2641" s="39"/>
      <c r="B2641" s="40"/>
      <c r="C2641" s="39"/>
      <c r="D2641" s="41"/>
      <c r="E2641" s="41"/>
      <c r="F2641" s="41"/>
      <c r="G2641" s="42"/>
      <c r="H2641" s="96"/>
      <c r="I2641" s="42"/>
      <c r="J2641" s="42"/>
      <c r="K2641" s="42"/>
    </row>
    <row r="2642" spans="1:11" s="7" customFormat="1">
      <c r="A2642" s="39"/>
      <c r="B2642" s="40"/>
      <c r="C2642" s="39"/>
      <c r="D2642" s="41"/>
      <c r="E2642" s="41"/>
      <c r="F2642" s="41"/>
      <c r="G2642" s="42"/>
      <c r="H2642" s="96"/>
      <c r="I2642" s="42"/>
      <c r="J2642" s="42"/>
      <c r="K2642" s="42"/>
    </row>
    <row r="2643" spans="1:11" s="7" customFormat="1">
      <c r="A2643" s="39"/>
      <c r="B2643" s="40"/>
      <c r="C2643" s="39"/>
      <c r="D2643" s="41"/>
      <c r="E2643" s="41"/>
      <c r="F2643" s="41"/>
      <c r="G2643" s="42"/>
      <c r="H2643" s="96"/>
      <c r="I2643" s="42"/>
      <c r="J2643" s="42"/>
      <c r="K2643" s="42"/>
    </row>
    <row r="2644" spans="1:11" s="7" customFormat="1">
      <c r="A2644" s="39"/>
      <c r="B2644" s="40"/>
      <c r="C2644" s="39"/>
      <c r="D2644" s="41"/>
      <c r="E2644" s="41"/>
      <c r="F2644" s="41"/>
      <c r="G2644" s="42"/>
      <c r="H2644" s="96"/>
      <c r="I2644" s="42"/>
      <c r="J2644" s="42"/>
      <c r="K2644" s="42"/>
    </row>
    <row r="2645" spans="1:11" s="7" customFormat="1">
      <c r="A2645" s="39"/>
      <c r="B2645" s="40"/>
      <c r="C2645" s="39"/>
      <c r="D2645" s="41"/>
      <c r="E2645" s="41"/>
      <c r="F2645" s="41"/>
      <c r="G2645" s="42"/>
      <c r="H2645" s="96"/>
      <c r="I2645" s="42"/>
      <c r="J2645" s="42"/>
      <c r="K2645" s="42"/>
    </row>
    <row r="2646" spans="1:11" s="7" customFormat="1">
      <c r="A2646" s="39"/>
      <c r="B2646" s="40"/>
      <c r="C2646" s="39"/>
      <c r="D2646" s="41"/>
      <c r="E2646" s="41"/>
      <c r="F2646" s="41"/>
      <c r="G2646" s="42"/>
      <c r="H2646" s="96"/>
      <c r="I2646" s="42"/>
      <c r="J2646" s="42"/>
      <c r="K2646" s="42"/>
    </row>
    <row r="2647" spans="1:11" s="7" customFormat="1">
      <c r="A2647" s="39"/>
      <c r="B2647" s="40"/>
      <c r="C2647" s="39"/>
      <c r="D2647" s="41"/>
      <c r="E2647" s="41"/>
      <c r="F2647" s="41"/>
      <c r="G2647" s="42"/>
      <c r="H2647" s="96"/>
      <c r="I2647" s="42"/>
      <c r="J2647" s="42"/>
      <c r="K2647" s="42"/>
    </row>
    <row r="2648" spans="1:11" s="7" customFormat="1">
      <c r="A2648" s="39"/>
      <c r="B2648" s="40"/>
      <c r="C2648" s="39"/>
      <c r="D2648" s="41"/>
      <c r="E2648" s="41"/>
      <c r="F2648" s="41"/>
      <c r="G2648" s="42"/>
      <c r="H2648" s="96"/>
      <c r="I2648" s="42"/>
      <c r="J2648" s="42"/>
      <c r="K2648" s="42"/>
    </row>
    <row r="2649" spans="1:11" s="7" customFormat="1">
      <c r="A2649" s="39"/>
      <c r="B2649" s="40"/>
      <c r="C2649" s="39"/>
      <c r="D2649" s="41"/>
      <c r="E2649" s="41"/>
      <c r="F2649" s="41"/>
      <c r="G2649" s="42"/>
      <c r="H2649" s="96"/>
      <c r="I2649" s="42"/>
      <c r="J2649" s="42"/>
      <c r="K2649" s="42"/>
    </row>
    <row r="2650" spans="1:11" s="7" customFormat="1">
      <c r="A2650" s="39"/>
      <c r="B2650" s="40"/>
      <c r="C2650" s="39"/>
      <c r="D2650" s="41"/>
      <c r="E2650" s="41"/>
      <c r="F2650" s="41"/>
      <c r="G2650" s="42"/>
      <c r="H2650" s="96"/>
      <c r="I2650" s="42"/>
      <c r="J2650" s="42"/>
      <c r="K2650" s="42"/>
    </row>
  </sheetData>
  <mergeCells count="598">
    <mergeCell ref="B2087:B2093"/>
    <mergeCell ref="A2087:A2093"/>
    <mergeCell ref="B1175:B1181"/>
    <mergeCell ref="A1175:A1181"/>
    <mergeCell ref="A1182:A1188"/>
    <mergeCell ref="B1182:B1188"/>
    <mergeCell ref="A1112:A1118"/>
    <mergeCell ref="B1112:B1118"/>
    <mergeCell ref="B1070:B1076"/>
    <mergeCell ref="A1070:A1076"/>
    <mergeCell ref="A1204:A1210"/>
    <mergeCell ref="B1204:B1210"/>
    <mergeCell ref="B1460:B1466"/>
    <mergeCell ref="A1460:A1466"/>
    <mergeCell ref="B1467:B1473"/>
    <mergeCell ref="B1544:B1550"/>
    <mergeCell ref="A1282:A1288"/>
    <mergeCell ref="A1317:A1323"/>
    <mergeCell ref="A1361:A1367"/>
    <mergeCell ref="A1368:A1374"/>
    <mergeCell ref="B1397:B1403"/>
    <mergeCell ref="B1296:B1302"/>
    <mergeCell ref="B1310:B1316"/>
    <mergeCell ref="B1289:B1295"/>
    <mergeCell ref="B4:J4"/>
    <mergeCell ref="B5:J5"/>
    <mergeCell ref="B6:J6"/>
    <mergeCell ref="B1551:B1557"/>
    <mergeCell ref="A656:A662"/>
    <mergeCell ref="A3:L3"/>
    <mergeCell ref="B628:B634"/>
    <mergeCell ref="A628:A634"/>
    <mergeCell ref="A600:A606"/>
    <mergeCell ref="B1411:B1417"/>
    <mergeCell ref="B1354:B1360"/>
    <mergeCell ref="B1425:B1431"/>
    <mergeCell ref="B1282:B1288"/>
    <mergeCell ref="A1551:A1557"/>
    <mergeCell ref="A1338:A1352"/>
    <mergeCell ref="A1296:A1302"/>
    <mergeCell ref="A1404:A1410"/>
    <mergeCell ref="B1404:B1410"/>
    <mergeCell ref="A1310:A1316"/>
    <mergeCell ref="A1397:A1403"/>
    <mergeCell ref="A1390:A1396"/>
    <mergeCell ref="A1382:A1388"/>
    <mergeCell ref="B1382:B1388"/>
    <mergeCell ref="A1354:A1360"/>
    <mergeCell ref="A1303:A1309"/>
    <mergeCell ref="B1303:B1309"/>
    <mergeCell ref="B656:B662"/>
    <mergeCell ref="B811:B817"/>
    <mergeCell ref="A706:A712"/>
    <mergeCell ref="B720:B726"/>
    <mergeCell ref="A811:A817"/>
    <mergeCell ref="B748:B754"/>
    <mergeCell ref="B678:B684"/>
    <mergeCell ref="A692:A698"/>
    <mergeCell ref="A720:A726"/>
    <mergeCell ref="B762:B768"/>
    <mergeCell ref="B692:B698"/>
    <mergeCell ref="B790:B796"/>
    <mergeCell ref="A790:A796"/>
    <mergeCell ref="B706:B712"/>
    <mergeCell ref="B986:B992"/>
    <mergeCell ref="A916:A922"/>
    <mergeCell ref="A909:A915"/>
    <mergeCell ref="A1000:A1006"/>
    <mergeCell ref="B979:B985"/>
    <mergeCell ref="B916:B922"/>
    <mergeCell ref="A867:A873"/>
    <mergeCell ref="A755:A761"/>
    <mergeCell ref="B1361:B1367"/>
    <mergeCell ref="B1368:B1374"/>
    <mergeCell ref="B797:B803"/>
    <mergeCell ref="A797:A803"/>
    <mergeCell ref="A523:A529"/>
    <mergeCell ref="B523:B529"/>
    <mergeCell ref="A474:A480"/>
    <mergeCell ref="B474:B480"/>
    <mergeCell ref="A1331:A1337"/>
    <mergeCell ref="B1331:B1337"/>
    <mergeCell ref="A965:A971"/>
    <mergeCell ref="B965:B971"/>
    <mergeCell ref="B1007:B1013"/>
    <mergeCell ref="A818:A824"/>
    <mergeCell ref="A1007:A1013"/>
    <mergeCell ref="A1063:A1069"/>
    <mergeCell ref="B1063:B1069"/>
    <mergeCell ref="B1140:B1146"/>
    <mergeCell ref="A1140:A1146"/>
    <mergeCell ref="B937:B943"/>
    <mergeCell ref="A944:A950"/>
    <mergeCell ref="B944:B950"/>
    <mergeCell ref="A951:A957"/>
    <mergeCell ref="A986:A992"/>
    <mergeCell ref="A769:A775"/>
    <mergeCell ref="B776:B782"/>
    <mergeCell ref="B804:B810"/>
    <mergeCell ref="B663:B669"/>
    <mergeCell ref="A748:A754"/>
    <mergeCell ref="A713:A719"/>
    <mergeCell ref="A678:A684"/>
    <mergeCell ref="A677:K677"/>
    <mergeCell ref="B755:B761"/>
    <mergeCell ref="A804:A810"/>
    <mergeCell ref="B713:B719"/>
    <mergeCell ref="B769:B775"/>
    <mergeCell ref="B685:B691"/>
    <mergeCell ref="B699:B705"/>
    <mergeCell ref="B783:B789"/>
    <mergeCell ref="A663:A669"/>
    <mergeCell ref="A699:A705"/>
    <mergeCell ref="B727:B733"/>
    <mergeCell ref="A727:A733"/>
    <mergeCell ref="A685:A691"/>
    <mergeCell ref="A762:A768"/>
    <mergeCell ref="A776:A782"/>
    <mergeCell ref="A783:A789"/>
    <mergeCell ref="A2080:A2086"/>
    <mergeCell ref="B2080:B2086"/>
    <mergeCell ref="A2073:A2079"/>
    <mergeCell ref="B2066:B2072"/>
    <mergeCell ref="B2073:B2079"/>
    <mergeCell ref="A2066:A2072"/>
    <mergeCell ref="A2050:A2064"/>
    <mergeCell ref="B2050:B2064"/>
    <mergeCell ref="B909:B915"/>
    <mergeCell ref="B993:B999"/>
    <mergeCell ref="A993:A999"/>
    <mergeCell ref="A923:A929"/>
    <mergeCell ref="B923:B929"/>
    <mergeCell ref="A937:A943"/>
    <mergeCell ref="A1119:A1125"/>
    <mergeCell ref="B1168:B1174"/>
    <mergeCell ref="B1197:B1203"/>
    <mergeCell ref="A1289:A1295"/>
    <mergeCell ref="B1317:B1323"/>
    <mergeCell ref="A958:A964"/>
    <mergeCell ref="B1056:B1062"/>
    <mergeCell ref="B1418:B1424"/>
    <mergeCell ref="A1432:A1438"/>
    <mergeCell ref="B1432:B1438"/>
    <mergeCell ref="A621:A627"/>
    <mergeCell ref="B621:B627"/>
    <mergeCell ref="A607:A613"/>
    <mergeCell ref="B607:B613"/>
    <mergeCell ref="A614:A620"/>
    <mergeCell ref="B614:B620"/>
    <mergeCell ref="A572:A578"/>
    <mergeCell ref="B572:B578"/>
    <mergeCell ref="A579:A585"/>
    <mergeCell ref="B579:B585"/>
    <mergeCell ref="A586:A592"/>
    <mergeCell ref="B586:B592"/>
    <mergeCell ref="B551:B557"/>
    <mergeCell ref="A537:A543"/>
    <mergeCell ref="B537:B543"/>
    <mergeCell ref="A544:A550"/>
    <mergeCell ref="B516:B522"/>
    <mergeCell ref="B530:B536"/>
    <mergeCell ref="A558:A564"/>
    <mergeCell ref="B558:B564"/>
    <mergeCell ref="B600:B606"/>
    <mergeCell ref="A551:A557"/>
    <mergeCell ref="A530:A536"/>
    <mergeCell ref="A593:A599"/>
    <mergeCell ref="B593:B599"/>
    <mergeCell ref="B565:B571"/>
    <mergeCell ref="B544:B550"/>
    <mergeCell ref="A565:A571"/>
    <mergeCell ref="A516:A522"/>
    <mergeCell ref="A1558:A1564"/>
    <mergeCell ref="A1509:A1515"/>
    <mergeCell ref="B1558:B1564"/>
    <mergeCell ref="B1516:B1522"/>
    <mergeCell ref="B1488:B1494"/>
    <mergeCell ref="A1488:A1494"/>
    <mergeCell ref="A1495:A1501"/>
    <mergeCell ref="A1516:A1522"/>
    <mergeCell ref="B1579:B1585"/>
    <mergeCell ref="A1579:A1585"/>
    <mergeCell ref="B51:B57"/>
    <mergeCell ref="B58:B65"/>
    <mergeCell ref="B44:B50"/>
    <mergeCell ref="A81:K81"/>
    <mergeCell ref="A272:A278"/>
    <mergeCell ref="B251:B257"/>
    <mergeCell ref="A2015:A2021"/>
    <mergeCell ref="A2022:A2028"/>
    <mergeCell ref="B1924:B1930"/>
    <mergeCell ref="B1931:B1937"/>
    <mergeCell ref="B1636:B1642"/>
    <mergeCell ref="A1544:A1550"/>
    <mergeCell ref="A1474:A1480"/>
    <mergeCell ref="A1481:A1487"/>
    <mergeCell ref="B1481:B1487"/>
    <mergeCell ref="B1586:B1592"/>
    <mergeCell ref="A1586:A1592"/>
    <mergeCell ref="B1502:B1508"/>
    <mergeCell ref="A1502:A1508"/>
    <mergeCell ref="B1776:B1782"/>
    <mergeCell ref="A1762:A1768"/>
    <mergeCell ref="A1635:K1635"/>
    <mergeCell ref="B1509:B1515"/>
    <mergeCell ref="A1565:A1571"/>
    <mergeCell ref="B321:B327"/>
    <mergeCell ref="B481:B487"/>
    <mergeCell ref="B488:B494"/>
    <mergeCell ref="A509:A515"/>
    <mergeCell ref="A467:A473"/>
    <mergeCell ref="A481:A487"/>
    <mergeCell ref="A488:A494"/>
    <mergeCell ref="B381:B387"/>
    <mergeCell ref="I8:K9"/>
    <mergeCell ref="G8:H9"/>
    <mergeCell ref="B73:C73"/>
    <mergeCell ref="A66:A80"/>
    <mergeCell ref="B82:B88"/>
    <mergeCell ref="F8:F10"/>
    <mergeCell ref="B21:B27"/>
    <mergeCell ref="E8:E10"/>
    <mergeCell ref="A8:A10"/>
    <mergeCell ref="B8:B10"/>
    <mergeCell ref="C8:C10"/>
    <mergeCell ref="D8:D10"/>
    <mergeCell ref="B66:B72"/>
    <mergeCell ref="B74:B80"/>
    <mergeCell ref="A82:A88"/>
    <mergeCell ref="B28:K28"/>
    <mergeCell ref="B446:B452"/>
    <mergeCell ref="A453:A459"/>
    <mergeCell ref="B453:B459"/>
    <mergeCell ref="B509:B515"/>
    <mergeCell ref="B342:B349"/>
    <mergeCell ref="B388:B395"/>
    <mergeCell ref="B467:B473"/>
    <mergeCell ref="A432:A438"/>
    <mergeCell ref="B432:B438"/>
    <mergeCell ref="B374:B380"/>
    <mergeCell ref="A460:A466"/>
    <mergeCell ref="B460:B466"/>
    <mergeCell ref="B359:B373"/>
    <mergeCell ref="A397:A403"/>
    <mergeCell ref="B272:B278"/>
    <mergeCell ref="B495:B501"/>
    <mergeCell ref="B502:B508"/>
    <mergeCell ref="A495:A501"/>
    <mergeCell ref="A502:A508"/>
    <mergeCell ref="A895:A901"/>
    <mergeCell ref="B881:B887"/>
    <mergeCell ref="A881:A887"/>
    <mergeCell ref="B888:B894"/>
    <mergeCell ref="B649:B655"/>
    <mergeCell ref="B286:B292"/>
    <mergeCell ref="A321:A327"/>
    <mergeCell ref="B300:B306"/>
    <mergeCell ref="A328:A334"/>
    <mergeCell ref="B328:B334"/>
    <mergeCell ref="B314:B320"/>
    <mergeCell ref="A314:A320"/>
    <mergeCell ref="B293:B299"/>
    <mergeCell ref="A286:A292"/>
    <mergeCell ref="A279:A285"/>
    <mergeCell ref="A439:A445"/>
    <mergeCell ref="B439:B445"/>
    <mergeCell ref="A446:A452"/>
    <mergeCell ref="A300:A306"/>
    <mergeCell ref="A860:A866"/>
    <mergeCell ref="B860:B866"/>
    <mergeCell ref="B825:B831"/>
    <mergeCell ref="A825:A831"/>
    <mergeCell ref="A832:A838"/>
    <mergeCell ref="B930:B936"/>
    <mergeCell ref="A930:A936"/>
    <mergeCell ref="B902:B908"/>
    <mergeCell ref="A902:A908"/>
    <mergeCell ref="B846:B852"/>
    <mergeCell ref="B832:B838"/>
    <mergeCell ref="A853:A859"/>
    <mergeCell ref="B867:B873"/>
    <mergeCell ref="B853:B859"/>
    <mergeCell ref="A888:A894"/>
    <mergeCell ref="A874:A880"/>
    <mergeCell ref="A1389:K1389"/>
    <mergeCell ref="A1523:A1529"/>
    <mergeCell ref="B1119:B1125"/>
    <mergeCell ref="B1572:B1578"/>
    <mergeCell ref="B1390:B1396"/>
    <mergeCell ref="B1530:B1536"/>
    <mergeCell ref="A1537:A1543"/>
    <mergeCell ref="B1537:B1543"/>
    <mergeCell ref="B1495:B1501"/>
    <mergeCell ref="B1446:B1452"/>
    <mergeCell ref="A1446:A1452"/>
    <mergeCell ref="A1418:A1424"/>
    <mergeCell ref="A1439:A1445"/>
    <mergeCell ref="B1439:B1445"/>
    <mergeCell ref="A1572:A1578"/>
    <mergeCell ref="A1453:A1459"/>
    <mergeCell ref="B1474:B1480"/>
    <mergeCell ref="B1346:B1352"/>
    <mergeCell ref="B1254:B1260"/>
    <mergeCell ref="B1565:B1571"/>
    <mergeCell ref="B1523:B1529"/>
    <mergeCell ref="A1530:A1536"/>
    <mergeCell ref="B1453:B1459"/>
    <mergeCell ref="A1467:A1473"/>
    <mergeCell ref="B1593:B1599"/>
    <mergeCell ref="B1600:B1606"/>
    <mergeCell ref="B1607:B1613"/>
    <mergeCell ref="A1607:A1613"/>
    <mergeCell ref="A1600:A1606"/>
    <mergeCell ref="A1593:A1599"/>
    <mergeCell ref="A1621:A1627"/>
    <mergeCell ref="B1621:B1627"/>
    <mergeCell ref="A1741:A1747"/>
    <mergeCell ref="A1614:A1620"/>
    <mergeCell ref="B1614:B1620"/>
    <mergeCell ref="B1720:B1726"/>
    <mergeCell ref="A1720:A1726"/>
    <mergeCell ref="B1741:B1747"/>
    <mergeCell ref="B1699:B1705"/>
    <mergeCell ref="B1628:B1634"/>
    <mergeCell ref="A1628:A1634"/>
    <mergeCell ref="B1643:B1649"/>
    <mergeCell ref="A1636:A1642"/>
    <mergeCell ref="A1699:A1705"/>
    <mergeCell ref="B2029:B2035"/>
    <mergeCell ref="A1411:A1417"/>
    <mergeCell ref="A1425:A1431"/>
    <mergeCell ref="B397:B403"/>
    <mergeCell ref="B12:B19"/>
    <mergeCell ref="B1755:B1761"/>
    <mergeCell ref="A1706:A1712"/>
    <mergeCell ref="A1713:A1719"/>
    <mergeCell ref="B1706:B1712"/>
    <mergeCell ref="B1713:B1719"/>
    <mergeCell ref="A1727:A1733"/>
    <mergeCell ref="A1734:A1740"/>
    <mergeCell ref="B1727:B1733"/>
    <mergeCell ref="B1734:B1740"/>
    <mergeCell ref="A1748:A1754"/>
    <mergeCell ref="B1748:B1754"/>
    <mergeCell ref="B1952:B1958"/>
    <mergeCell ref="B2022:B2028"/>
    <mergeCell ref="A1847:A1853"/>
    <mergeCell ref="B1811:B1817"/>
    <mergeCell ref="A1783:A1789"/>
    <mergeCell ref="A1650:A1656"/>
    <mergeCell ref="B1650:B1656"/>
    <mergeCell ref="A1671:A1677"/>
    <mergeCell ref="A2008:A2014"/>
    <mergeCell ref="A1875:A1881"/>
    <mergeCell ref="B2008:B2014"/>
    <mergeCell ref="A1917:A1923"/>
    <mergeCell ref="A1924:A1930"/>
    <mergeCell ref="A1931:A1937"/>
    <mergeCell ref="A1938:A1944"/>
    <mergeCell ref="A1945:A1951"/>
    <mergeCell ref="A1952:A1958"/>
    <mergeCell ref="B1945:B1951"/>
    <mergeCell ref="B1938:B1944"/>
    <mergeCell ref="B1903:B1909"/>
    <mergeCell ref="B1910:B1916"/>
    <mergeCell ref="B1994:B2000"/>
    <mergeCell ref="B1987:B1993"/>
    <mergeCell ref="B1980:B1986"/>
    <mergeCell ref="B1973:B1979"/>
    <mergeCell ref="A1966:A1972"/>
    <mergeCell ref="A1833:A1839"/>
    <mergeCell ref="A1910:A1916"/>
    <mergeCell ref="A1973:A1979"/>
    <mergeCell ref="A1980:A1986"/>
    <mergeCell ref="A1987:A1993"/>
    <mergeCell ref="A1994:A2000"/>
    <mergeCell ref="B1657:B1663"/>
    <mergeCell ref="A1776:A1782"/>
    <mergeCell ref="B1790:B1796"/>
    <mergeCell ref="B1797:B1803"/>
    <mergeCell ref="B1804:B1810"/>
    <mergeCell ref="A1818:A1824"/>
    <mergeCell ref="B1762:B1768"/>
    <mergeCell ref="B1896:B1902"/>
    <mergeCell ref="A1868:A1874"/>
    <mergeCell ref="B1868:B1874"/>
    <mergeCell ref="A1854:A1860"/>
    <mergeCell ref="B1861:B1867"/>
    <mergeCell ref="A1861:A1867"/>
    <mergeCell ref="B1769:B1775"/>
    <mergeCell ref="A1664:A1670"/>
    <mergeCell ref="A1755:A1761"/>
    <mergeCell ref="A1769:A1775"/>
    <mergeCell ref="B2043:B2049"/>
    <mergeCell ref="A2043:A2049"/>
    <mergeCell ref="A2029:A2035"/>
    <mergeCell ref="B1833:B1839"/>
    <mergeCell ref="B1840:B1846"/>
    <mergeCell ref="B1847:B1853"/>
    <mergeCell ref="B1854:B1860"/>
    <mergeCell ref="B1917:B1923"/>
    <mergeCell ref="A1903:A1909"/>
    <mergeCell ref="A1959:A1965"/>
    <mergeCell ref="B2001:B2007"/>
    <mergeCell ref="A2001:A2007"/>
    <mergeCell ref="A2036:A2042"/>
    <mergeCell ref="B2036:B2042"/>
    <mergeCell ref="B1966:B1972"/>
    <mergeCell ref="B1959:B1965"/>
    <mergeCell ref="B2015:B2021"/>
    <mergeCell ref="A1896:A1902"/>
    <mergeCell ref="A1840:A1846"/>
    <mergeCell ref="B1875:B1881"/>
    <mergeCell ref="A1882:A1888"/>
    <mergeCell ref="A1889:A1895"/>
    <mergeCell ref="B1882:B1888"/>
    <mergeCell ref="B1889:B1895"/>
    <mergeCell ref="A335:A341"/>
    <mergeCell ref="B335:B341"/>
    <mergeCell ref="B350:C350"/>
    <mergeCell ref="A1804:A1810"/>
    <mergeCell ref="A1168:A1174"/>
    <mergeCell ref="B1147:B1153"/>
    <mergeCell ref="A1154:A1160"/>
    <mergeCell ref="B1154:B1160"/>
    <mergeCell ref="A1147:A1153"/>
    <mergeCell ref="A404:A410"/>
    <mergeCell ref="A411:A417"/>
    <mergeCell ref="B411:B417"/>
    <mergeCell ref="B351:B357"/>
    <mergeCell ref="B1000:B1006"/>
    <mergeCell ref="A839:A845"/>
    <mergeCell ref="B839:B845"/>
    <mergeCell ref="A846:A852"/>
    <mergeCell ref="C366:K366"/>
    <mergeCell ref="B404:B410"/>
    <mergeCell ref="A418:A424"/>
    <mergeCell ref="B1783:B1789"/>
    <mergeCell ref="B1375:B1381"/>
    <mergeCell ref="A1375:A1381"/>
    <mergeCell ref="A1042:A1048"/>
    <mergeCell ref="A89:A95"/>
    <mergeCell ref="B89:B95"/>
    <mergeCell ref="A96:A102"/>
    <mergeCell ref="B96:B102"/>
    <mergeCell ref="A117:A123"/>
    <mergeCell ref="B117:B123"/>
    <mergeCell ref="A124:A130"/>
    <mergeCell ref="B124:B130"/>
    <mergeCell ref="A131:A137"/>
    <mergeCell ref="B131:B137"/>
    <mergeCell ref="A103:A109"/>
    <mergeCell ref="B103:B109"/>
    <mergeCell ref="A110:A116"/>
    <mergeCell ref="B110:B116"/>
    <mergeCell ref="A244:A250"/>
    <mergeCell ref="A159:A165"/>
    <mergeCell ref="B159:B165"/>
    <mergeCell ref="A166:A172"/>
    <mergeCell ref="B166:B172"/>
    <mergeCell ref="A265:A271"/>
    <mergeCell ref="A152:A158"/>
    <mergeCell ref="B152:B158"/>
    <mergeCell ref="A202:A208"/>
    <mergeCell ref="A223:A229"/>
    <mergeCell ref="A209:A215"/>
    <mergeCell ref="B209:B215"/>
    <mergeCell ref="A216:A222"/>
    <mergeCell ref="B216:B222"/>
    <mergeCell ref="B181:B187"/>
    <mergeCell ref="B244:B250"/>
    <mergeCell ref="A251:A257"/>
    <mergeCell ref="B265:B271"/>
    <mergeCell ref="A188:A194"/>
    <mergeCell ref="B188:B194"/>
    <mergeCell ref="A195:A201"/>
    <mergeCell ref="B195:B201"/>
    <mergeCell ref="A181:A187"/>
    <mergeCell ref="B223:B229"/>
    <mergeCell ref="A138:A144"/>
    <mergeCell ref="B145:B151"/>
    <mergeCell ref="A173:K173"/>
    <mergeCell ref="B279:B285"/>
    <mergeCell ref="A293:A299"/>
    <mergeCell ref="A174:A180"/>
    <mergeCell ref="B174:B180"/>
    <mergeCell ref="B202:B208"/>
    <mergeCell ref="A979:A985"/>
    <mergeCell ref="A230:A236"/>
    <mergeCell ref="B230:B236"/>
    <mergeCell ref="A237:A243"/>
    <mergeCell ref="A258:A264"/>
    <mergeCell ref="B258:B264"/>
    <mergeCell ref="B237:B243"/>
    <mergeCell ref="A670:A676"/>
    <mergeCell ref="B670:B676"/>
    <mergeCell ref="A307:A313"/>
    <mergeCell ref="B307:B313"/>
    <mergeCell ref="B635:B641"/>
    <mergeCell ref="A635:A641"/>
    <mergeCell ref="B642:B648"/>
    <mergeCell ref="A642:A648"/>
    <mergeCell ref="A649:A655"/>
    <mergeCell ref="B1189:B1196"/>
    <mergeCell ref="A1189:A1196"/>
    <mergeCell ref="A1218:K1218"/>
    <mergeCell ref="A1233:A1239"/>
    <mergeCell ref="B1247:B1253"/>
    <mergeCell ref="A1247:A1253"/>
    <mergeCell ref="B1226:B1232"/>
    <mergeCell ref="A1261:A1267"/>
    <mergeCell ref="B1826:B1832"/>
    <mergeCell ref="A1826:A1832"/>
    <mergeCell ref="B1818:B1824"/>
    <mergeCell ref="A1811:A1817"/>
    <mergeCell ref="A1790:A1796"/>
    <mergeCell ref="A1797:A1803"/>
    <mergeCell ref="A1643:A1649"/>
    <mergeCell ref="B1664:B1670"/>
    <mergeCell ref="A1678:A1684"/>
    <mergeCell ref="A1685:A1691"/>
    <mergeCell ref="A1692:A1698"/>
    <mergeCell ref="B1671:B1677"/>
    <mergeCell ref="B1678:B1684"/>
    <mergeCell ref="B1685:B1691"/>
    <mergeCell ref="B1692:B1698"/>
    <mergeCell ref="A1657:A1663"/>
    <mergeCell ref="B1126:B1132"/>
    <mergeCell ref="A1105:A1111"/>
    <mergeCell ref="B1105:B1111"/>
    <mergeCell ref="B1133:B1139"/>
    <mergeCell ref="A1133:A1139"/>
    <mergeCell ref="A1084:A1090"/>
    <mergeCell ref="A1077:A1083"/>
    <mergeCell ref="A1035:A1041"/>
    <mergeCell ref="B874:B880"/>
    <mergeCell ref="B958:B964"/>
    <mergeCell ref="B1042:B1048"/>
    <mergeCell ref="A1049:A1055"/>
    <mergeCell ref="B1049:B1055"/>
    <mergeCell ref="A1091:A1097"/>
    <mergeCell ref="B1091:B1097"/>
    <mergeCell ref="A1014:A1020"/>
    <mergeCell ref="B1014:B1020"/>
    <mergeCell ref="B972:B978"/>
    <mergeCell ref="A1021:A1027"/>
    <mergeCell ref="B1021:B1027"/>
    <mergeCell ref="A1028:A1034"/>
    <mergeCell ref="B1028:B1034"/>
    <mergeCell ref="B1084:B1090"/>
    <mergeCell ref="B818:B824"/>
    <mergeCell ref="A1098:A1104"/>
    <mergeCell ref="B1098:B1104"/>
    <mergeCell ref="B951:B957"/>
    <mergeCell ref="B1338:B1344"/>
    <mergeCell ref="A1056:A1062"/>
    <mergeCell ref="B1077:B1083"/>
    <mergeCell ref="B418:B424"/>
    <mergeCell ref="A425:A431"/>
    <mergeCell ref="B425:B431"/>
    <mergeCell ref="A1254:A1260"/>
    <mergeCell ref="A1268:A1274"/>
    <mergeCell ref="A1275:A1281"/>
    <mergeCell ref="B1275:B1281"/>
    <mergeCell ref="B1324:B1330"/>
    <mergeCell ref="A1324:A1330"/>
    <mergeCell ref="A1161:A1167"/>
    <mergeCell ref="B1161:B1167"/>
    <mergeCell ref="B1219:B1225"/>
    <mergeCell ref="A1226:A1232"/>
    <mergeCell ref="A1219:A1225"/>
    <mergeCell ref="A1211:A1217"/>
    <mergeCell ref="B1211:B1217"/>
    <mergeCell ref="B1261:B1267"/>
    <mergeCell ref="B1233:B1239"/>
    <mergeCell ref="H1:K1"/>
    <mergeCell ref="M1189:M1193"/>
    <mergeCell ref="M1162:M1167"/>
    <mergeCell ref="A12:A43"/>
    <mergeCell ref="A2094:A2100"/>
    <mergeCell ref="B2094:B2100"/>
    <mergeCell ref="A342:A373"/>
    <mergeCell ref="B138:B144"/>
    <mergeCell ref="A145:A151"/>
    <mergeCell ref="C36:K36"/>
    <mergeCell ref="B29:B43"/>
    <mergeCell ref="B1268:B1274"/>
    <mergeCell ref="A1240:A1246"/>
    <mergeCell ref="B1240:B1246"/>
    <mergeCell ref="A1197:A1203"/>
    <mergeCell ref="A1126:A1132"/>
    <mergeCell ref="B741:B747"/>
    <mergeCell ref="A734:A740"/>
    <mergeCell ref="B734:B740"/>
    <mergeCell ref="A741:A747"/>
    <mergeCell ref="B895:B901"/>
    <mergeCell ref="A972:A978"/>
    <mergeCell ref="B1035:B1041"/>
  </mergeCells>
  <printOptions verticalCentered="1"/>
  <pageMargins left="0.39370078740157483" right="0.39370078740157483" top="0" bottom="0.39370078740157483" header="0" footer="0"/>
  <pageSetup paperSize="9" scale="48" orientation="landscape" r:id="rId1"/>
  <rowBreaks count="1" manualBreakCount="1">
    <brk id="2053" max="10" man="1"/>
  </rowBreaks>
  <colBreaks count="1" manualBreakCount="1">
    <brk id="11" max="2096" man="1"/>
  </colBreaks>
  <ignoredErrors>
    <ignoredError sqref="E346"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годовой отчет 2020</vt:lpstr>
      <vt:lpstr>'годовой отчет 2020'!Область_печати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t.belocerkovec</dc:creator>
  <cp:lastModifiedBy>A.Ragulina</cp:lastModifiedBy>
  <cp:lastPrinted>2021-04-16T08:02:13Z</cp:lastPrinted>
  <dcterms:created xsi:type="dcterms:W3CDTF">2016-06-07T08:42:13Z</dcterms:created>
  <dcterms:modified xsi:type="dcterms:W3CDTF">2021-04-16T08:03:56Z</dcterms:modified>
</cp:coreProperties>
</file>