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1075" windowHeight="978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27" i="1"/>
  <c r="E126"/>
  <c r="E119"/>
  <c r="E470" l="1"/>
  <c r="F472" s="1"/>
  <c r="G473" s="1"/>
  <c r="C476" s="1"/>
  <c r="C505"/>
  <c r="E459"/>
  <c r="E444"/>
  <c r="E429"/>
  <c r="E410"/>
  <c r="J347"/>
  <c r="C348" l="1"/>
  <c r="P255" l="1"/>
  <c r="F266"/>
  <c r="J376"/>
  <c r="J381"/>
  <c r="J220"/>
  <c r="J475"/>
  <c r="G517"/>
  <c r="J504"/>
  <c r="J256" l="1"/>
  <c r="E251"/>
  <c r="J216" l="1"/>
  <c r="E214"/>
  <c r="E215" s="1"/>
  <c r="E488" l="1"/>
  <c r="E486"/>
  <c r="E483"/>
  <c r="E481"/>
  <c r="E498"/>
  <c r="E496"/>
  <c r="E492"/>
  <c r="E490"/>
  <c r="J415"/>
  <c r="E369"/>
  <c r="E328"/>
  <c r="E209"/>
  <c r="E210" s="1"/>
  <c r="E204"/>
  <c r="E190"/>
  <c r="J78" l="1"/>
  <c r="J520" s="1"/>
  <c r="C521" s="1"/>
  <c r="J74"/>
  <c r="E73"/>
  <c r="E512" l="1"/>
  <c r="E508"/>
  <c r="J500"/>
  <c r="E494"/>
  <c r="E499" s="1"/>
  <c r="F501" s="1"/>
  <c r="G502" s="1"/>
  <c r="P474"/>
  <c r="J471"/>
  <c r="J460"/>
  <c r="J445"/>
  <c r="J430"/>
  <c r="J411"/>
  <c r="J406"/>
  <c r="E404"/>
  <c r="E405" s="1"/>
  <c r="J401"/>
  <c r="E399"/>
  <c r="E400" s="1"/>
  <c r="J396"/>
  <c r="J391"/>
  <c r="E394"/>
  <c r="E395" s="1"/>
  <c r="E389"/>
  <c r="E390" s="1"/>
  <c r="J386"/>
  <c r="E384"/>
  <c r="E385" s="1"/>
  <c r="E379"/>
  <c r="E380" s="1"/>
  <c r="E375"/>
  <c r="J371"/>
  <c r="E370"/>
  <c r="J366"/>
  <c r="E364"/>
  <c r="E365" s="1"/>
  <c r="J361"/>
  <c r="E359"/>
  <c r="E357"/>
  <c r="J354"/>
  <c r="E353"/>
  <c r="J343"/>
  <c r="E339"/>
  <c r="E342" s="1"/>
  <c r="J334"/>
  <c r="E332"/>
  <c r="E333" s="1"/>
  <c r="J329"/>
  <c r="J324"/>
  <c r="E323"/>
  <c r="J319"/>
  <c r="E317"/>
  <c r="E313"/>
  <c r="J310"/>
  <c r="E308"/>
  <c r="E306"/>
  <c r="E302"/>
  <c r="J299"/>
  <c r="E297"/>
  <c r="E295"/>
  <c r="E293"/>
  <c r="E289"/>
  <c r="E285"/>
  <c r="J282"/>
  <c r="E278"/>
  <c r="E281" s="1"/>
  <c r="J275"/>
  <c r="J265"/>
  <c r="E263"/>
  <c r="E264" s="1"/>
  <c r="E318" l="1"/>
  <c r="E298"/>
  <c r="E360"/>
  <c r="G413" s="1"/>
  <c r="C416" s="1"/>
  <c r="E309"/>
  <c r="E274"/>
  <c r="G345" s="1"/>
  <c r="J252" l="1"/>
  <c r="J247"/>
  <c r="E246"/>
  <c r="J242"/>
  <c r="E240"/>
  <c r="E241" s="1"/>
  <c r="J237"/>
  <c r="E235"/>
  <c r="E236" s="1"/>
  <c r="J232"/>
  <c r="E231"/>
  <c r="J227"/>
  <c r="E225"/>
  <c r="E226" s="1"/>
  <c r="J211"/>
  <c r="J206"/>
  <c r="E199"/>
  <c r="E202" s="1"/>
  <c r="E205" s="1"/>
  <c r="G254" l="1"/>
  <c r="C257" s="1"/>
  <c r="J196"/>
  <c r="E195"/>
  <c r="J191"/>
  <c r="J186"/>
  <c r="E184"/>
  <c r="E185" s="1"/>
  <c r="J181"/>
  <c r="E179"/>
  <c r="J174"/>
  <c r="E172"/>
  <c r="E173" s="1"/>
  <c r="J169"/>
  <c r="J162"/>
  <c r="E161"/>
  <c r="J157"/>
  <c r="J150"/>
  <c r="E149"/>
  <c r="J145"/>
  <c r="E143"/>
  <c r="E144" s="1"/>
  <c r="J140"/>
  <c r="E136"/>
  <c r="J133"/>
  <c r="E132"/>
  <c r="J128"/>
  <c r="J121"/>
  <c r="E117"/>
  <c r="E113"/>
  <c r="J110"/>
  <c r="E109"/>
  <c r="J104"/>
  <c r="E102"/>
  <c r="E100"/>
  <c r="E96"/>
  <c r="J93"/>
  <c r="E91"/>
  <c r="E85"/>
  <c r="E103" l="1"/>
  <c r="E92"/>
  <c r="E180"/>
  <c r="E120"/>
  <c r="E168"/>
  <c r="E139"/>
  <c r="E156"/>
  <c r="R105" l="1"/>
  <c r="F217"/>
  <c r="F105"/>
  <c r="J69"/>
  <c r="E67"/>
  <c r="E65"/>
  <c r="J62"/>
  <c r="E60"/>
  <c r="E58"/>
  <c r="E56"/>
  <c r="J53"/>
  <c r="E51"/>
  <c r="E52" s="1"/>
  <c r="J48"/>
  <c r="E46"/>
  <c r="E47" s="1"/>
  <c r="E36"/>
  <c r="E37" s="1"/>
  <c r="J43"/>
  <c r="E42"/>
  <c r="J38"/>
  <c r="J32"/>
  <c r="E30"/>
  <c r="E28"/>
  <c r="J25"/>
  <c r="E21"/>
  <c r="C221" l="1"/>
  <c r="E68"/>
  <c r="E31"/>
  <c r="E61"/>
  <c r="F33"/>
  <c r="G76" l="1"/>
  <c r="C79" l="1"/>
</calcChain>
</file>

<file path=xl/sharedStrings.xml><?xml version="1.0" encoding="utf-8"?>
<sst xmlns="http://schemas.openxmlformats.org/spreadsheetml/2006/main" count="5005" uniqueCount="330">
  <si>
    <t>N п/п</t>
  </si>
  <si>
    <t>Наименование подпрограммы, структурных элементов</t>
  </si>
  <si>
    <t>Степень достижения целевых показателей структурных элементов подпрограммы/ целей ГП</t>
  </si>
  <si>
    <t xml:space="preserve">Степень выполнения структурных элементов п/п, гп </t>
  </si>
  <si>
    <t>Степень соответствия запланированному уровню затрат п/п, гп</t>
  </si>
  <si>
    <t>значение целевого показателя</t>
  </si>
  <si>
    <t>/</t>
  </si>
  <si>
    <t>где А – количество проектов,</t>
  </si>
  <si>
    <t>В – количество мероприятий п/п</t>
  </si>
  <si>
    <t>Количество ожидаемых результатов структурных элементов</t>
  </si>
  <si>
    <t>ОБ</t>
  </si>
  <si>
    <t>ФБ</t>
  </si>
  <si>
    <t>МБ</t>
  </si>
  <si>
    <t>Внб</t>
  </si>
  <si>
    <r>
      <t>ГВнбФ</t>
    </r>
    <r>
      <rPr>
        <sz val="8"/>
        <color theme="1"/>
        <rFont val="Times New Roman"/>
        <family val="1"/>
        <charset val="204"/>
      </rPr>
      <t xml:space="preserve"> и (или) иные безвомездные поступления целевой направленности</t>
    </r>
  </si>
  <si>
    <t>План (Цп)</t>
  </si>
  <si>
    <t>Факт (Цф)</t>
  </si>
  <si>
    <t>предусмотренных</t>
  </si>
  <si>
    <t>выполненных</t>
  </si>
  <si>
    <t xml:space="preserve"> </t>
  </si>
  <si>
    <r>
      <t>СД цп п/п = k1* СДцп пч п/</t>
    </r>
    <r>
      <rPr>
        <b/>
        <i/>
        <sz val="9"/>
        <color theme="1"/>
        <rFont val="Times New Roman"/>
        <family val="1"/>
        <charset val="204"/>
      </rPr>
      <t>n</t>
    </r>
    <r>
      <rPr>
        <b/>
        <sz val="9"/>
        <color theme="1"/>
        <rFont val="Times New Roman"/>
        <family val="1"/>
        <charset val="204"/>
      </rPr>
      <t>+K2* СДцпz процч п/n (для п/п) 
СДцг/г=                            (для целей гп)
СДцпг/п=</t>
    </r>
  </si>
  <si>
    <t>Степень выполнения СВсэп/п=Ксэф/Ксэп</t>
  </si>
  <si>
    <t>ССузп/п=                     или
ССузп/п=                       или Ссузп/п=</t>
  </si>
  <si>
    <t xml:space="preserve">          или
               а(b)</t>
  </si>
  <si>
    <t>I этап</t>
  </si>
  <si>
    <t>Подпрограмма 1 “Развитие системы дошкольного образования”</t>
  </si>
  <si>
    <t>Степень достижения целевых показателей регионального проекта 1.1 
где n – кол-во цп регионального проекта</t>
  </si>
  <si>
    <t>Степень выполнения ожидаемых результатов регионального проекта 1.1 СВсэп/п</t>
  </si>
  <si>
    <t>х</t>
  </si>
  <si>
    <t>Региональный проект 1.2 “Поддержка семей, имеющих детей» (в целях выполнения задач федерального проекта «Поддержка семей, имеющих детей»)</t>
  </si>
  <si>
    <t>Степень достижения целевых показателей проектной части</t>
  </si>
  <si>
    <t>Степень выполнения ожидаемых результатов регионального проекта 1.2 СВсэп/п</t>
  </si>
  <si>
    <t>Степень достижения целевых показателей регионального проекта 1.2 
где n – кол-во цп регионального проекта</t>
  </si>
  <si>
    <t>Мероприятие 1.1 «Развитие сети дошкольных образовательных организаций»</t>
  </si>
  <si>
    <t>1.1. "Численность воспитанников в возрасте до трех лет, посещающих государственные и муниципальные организации, осуществляющие образовательную деятельность по образовательным программам дошкольного образования и присмотр и уход"</t>
  </si>
  <si>
    <t>1.2. "Количество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организаций"</t>
  </si>
  <si>
    <t>1.3. "Доля граждан, положительно оценивших качество услуг психолого-педагогической, методической и консультативной помощи, от общего числа обратившихся за получением услуги"</t>
  </si>
  <si>
    <t>1.4. "Удельный вес численности воспитанников негосударственных дошкольных образовательных организаций от общей численности воспитанников дошкольных образовательных организаций"</t>
  </si>
  <si>
    <t>Мероприятие 1.2 «Создание условий для повышения квалификации педагогических и руководящих кадров в системе дошкольного образования»</t>
  </si>
  <si>
    <t>Мероприятие 1.3 «Внедрение независимой системы оценки качества дошкольного образования»</t>
  </si>
  <si>
    <t>Мероприятие 1.4 «Материальная поддержка воспитания и обучения детей, посещающих образовательные организации, реализующие образовательную программу дошкольного образования»</t>
  </si>
  <si>
    <t>Мероприятие 1.5 «Обеспечение государственных гарантий на получение общедоступного и бесплатного дошкольного образования в муниципальных и частных дошкольных образовательных организациях»</t>
  </si>
  <si>
    <t>Степень выполнения ожидаемых результатов мероприятия 1.1 СВсэп/п</t>
  </si>
  <si>
    <t>Степень выполнения ожидаемых результатов мероприятия 1.2 СВсэп/п</t>
  </si>
  <si>
    <t>Степень выполнения ожидаемых результатов мероприятия 1.3 СВсэп/п</t>
  </si>
  <si>
    <t>Степень выполнения ожидаемых результатов мероприятия 1.4 СВсэп/п</t>
  </si>
  <si>
    <t>Степень выполнения ожидаемых результатов мероприятия 1.5 СВсэп/п</t>
  </si>
  <si>
    <t>Мероприятие 1.6 «Создание в дошкольных образовательных организациях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образования»</t>
  </si>
  <si>
    <t>Степень выполнения ожидаемых результатов мероприятия 1.6 СВсэп/п</t>
  </si>
  <si>
    <t>Степень достижения целевых показателей процессной части</t>
  </si>
  <si>
    <t>Степень достижения целевых показателей подпрограммы</t>
  </si>
  <si>
    <t>Степень соответствия запланированному уровню затрат (Ссузп/п) (гр16)</t>
  </si>
  <si>
    <t>Степень выполнения структурных элементов п/п 1 Свсэп/п (гр10)</t>
  </si>
  <si>
    <t>Эффективность реализации п/п1
0,5*СДцпп/п1+0,3*ССузп/п1+0,2*СВсэп/п1 или 0,5*СДцпп/п+05*СВсэп/п (в случае отсутствия финансирования)</t>
  </si>
  <si>
    <t>Подпрограмма 2 «Развитие системы общего и дополнительного образования»</t>
  </si>
  <si>
    <t>Региональный проект 2.1 «Успех каждого ребенка» 
(в целях выполнения задач федерального проекта «Успех каждого ребенка»)</t>
  </si>
  <si>
    <t>2.1. "Доля детей в возрасте от 5 до 18 лет, охваченных дополнительным образованием"</t>
  </si>
  <si>
    <t>2.2. "Число детей, охваченных деятельностью детских технопарков “Кванториум” (мобильных технопарков “Кванториум”)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Федерации, нарастающим итогом"</t>
  </si>
  <si>
    <t>2.3. "Число участников открытых онлайн-уроков, реализуемых с учетом опыта цикла открытых уроков “Проектория”, “Уроки настоящего” или иных аналогичных по возможностям, функциям и результатам проектах, направленных на раннюю профориентацию"</t>
  </si>
  <si>
    <t>2.4. "Число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 с учетом реализации проекта “Билет в будущее”, нарастающим итогом"</t>
  </si>
  <si>
    <t xml:space="preserve">Региональный проект 2.2 «Современная школа» (в целях выполнения задач федерального проекта «Современная школа») </t>
  </si>
  <si>
    <t>2.5. "Число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профилей"</t>
  </si>
  <si>
    <t>2.6. "Численность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профилей"</t>
  </si>
  <si>
    <t xml:space="preserve">2.7. "Количество созданных новых мест в общеобразовательных организациях области, нарастающим итогом к 2018 году, </t>
  </si>
  <si>
    <t>2.8. "Обновление материально-технической базы в организациях, осуществляющих образовательную деятельность исключительно по адаптированным общеобразовательным программам"</t>
  </si>
  <si>
    <t>Степень достижения целевых показателей регионального проекта 2.1 
где n – кол-во цп регионального проекта</t>
  </si>
  <si>
    <t>Степень достижения целевых показателей регионального проекта 2.2 
где n – кол-во цп регионального проекта</t>
  </si>
  <si>
    <t>Степень выполнения ожидаемых результатов регионального проекта 2.2 СВсэп/п</t>
  </si>
  <si>
    <t>Степень выполнения ожидаемых результатов регионального проекта 2.1 СВсэп/п</t>
  </si>
  <si>
    <t>Степень достижения целевых показателей регионального проекта 2.3 
где n – кол-во цп регионального проекта</t>
  </si>
  <si>
    <t>Мероприятие 2.1 «Развитие сети общеобразовательных организаций и организаций дополнительного образования, соответствующих современным требованиям, развитие творческих способностей учащихся»</t>
  </si>
  <si>
    <t>Мероприятие 2.2 «Обеспечение условий для обучения детей с ограниченными возможностями здоровья, обучающихся в общеобразовательных организациях»</t>
  </si>
  <si>
    <t>2.12. "Удельный вес детей-инвалидов, имеющих соответствующие показания с сохранным интеллектом и не имеющих противопоказаний, обучающихся на дому с использованием дистанционных форм обучения от всех детей-инвалидов, которым показана дистанционная форма обучения"</t>
  </si>
  <si>
    <t>2.20. "Доля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организаций"</t>
  </si>
  <si>
    <t>2.21. "Доля детей-инвалидов, которым созданы условия для получения качественного начального общего, основного общего, среднего общего образования, от общей численности детей-инвалидов школьного возраста"</t>
  </si>
  <si>
    <t>2.22. "Доля выпускников-инвалидов 9-11 классов, охваченных профориентационной работой, в общей численности выпускников-инвалидов"</t>
  </si>
  <si>
    <t>Степень выполнения ожидаемых результатов мероприятия 2.1 СВсэп/п</t>
  </si>
  <si>
    <t>Степень выполнения ожидаемых результатов мероприятия 2.2 СВсэп/п</t>
  </si>
  <si>
    <t>Степень достижения целевых показателей мероприятия 1.1 
где n – кол-во цп мероприятия</t>
  </si>
  <si>
    <t>Степень достижения целевых показателей мероприятия 1.2 
где n – кол-во цп мероприятия</t>
  </si>
  <si>
    <t>Степень достижения целевых показателей мероприятия 1.3 
где n – кол-во цп мероприятия</t>
  </si>
  <si>
    <t>Степень достижения целевых показателей мероприятия 1.4 
где n – кол-во цп мероприятия</t>
  </si>
  <si>
    <t>Степень достижения целевых показателей мероприятия 1.5 
где n – кол-во цп мероприятия</t>
  </si>
  <si>
    <t>Степень достижения целевых показателей мероприятия 1.6 
где n – кол-во цп мероприятия</t>
  </si>
  <si>
    <t>Степень достижения целевых показателей мероприятия 2.1 
где n – кол-во цп мероприятия</t>
  </si>
  <si>
    <t>Степень достижения целевых показателей мероприятия 2.2 
где n – кол-во цп мероприятия</t>
  </si>
  <si>
    <t>2.13. "Доля педагогических работников организаций общего образования, которым при прохождении аттестации присвоена первая и высшая категория"</t>
  </si>
  <si>
    <t>2.14. "Доля педагогических работников программ дополнительного образования, которым при прохождении аттестации присвоена первая и высшая категории"</t>
  </si>
  <si>
    <t>Степень достижения целевых показателей мероприятия 2.3 
где n – кол-во цп мероприятия</t>
  </si>
  <si>
    <t>Степень выполнения ожидаемых результатов мероприятия 2.3 СВсэп/п</t>
  </si>
  <si>
    <t>Мероприятие 2.3 «Развитие  кадрового потенциала  системы общего  и дополнительного образования детей»</t>
  </si>
  <si>
    <t>Мероприятие 2.4 «Развитие дополнительного и неформального образования и социализации детей»</t>
  </si>
  <si>
    <t>Степень достижения целевых показателей мероприятия 2.4 
где n – кол-во цп мероприятия</t>
  </si>
  <si>
    <t>Степень выполнения ожидаемых результатов мероприятия 2.4 СВсэп/п</t>
  </si>
  <si>
    <t>Мероприятие 2.5 «Формирование и развитие региональной системы оценки качества образования, в том числе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качества»</t>
  </si>
  <si>
    <t>2.15. "Отношение среднего балла единого государственного экзамена (в расчете на 2 обязательных предмета) в 10 процентах школ с лучшими результатами единого государственного экзамена к среднему баллу единого государственного экзамена (в расчете на 2 обязательных предмета) в 10 процентах школ с худшими результатами единого государственного экзамена"</t>
  </si>
  <si>
    <t>2.16. "Доля выпускников государственных (муниципальных) общеобразовательных организаций, не получивших аттестат о среднем общем образовании от числа выпускников, участвовавших в ГИА"</t>
  </si>
  <si>
    <t>Степень достижения целевых показателей мероприятия 2.5 
где n – кол-во цп мероприятия</t>
  </si>
  <si>
    <t>Степень выполнения ожидаемых результатов мероприятия 2.5 СВсэп/п</t>
  </si>
  <si>
    <t>Мероприятие 2.6 «Обеспечение соответствия областных образовательных организаций требованиям федерального государственного стандарта, санитарным нормам и правилам, требованиям противопожарной и антитеррористической безопасности»</t>
  </si>
  <si>
    <t>2.17. "Доля государственных образовательных организаций требующих модернизации систем противопожарной и антитеррористической безопасности, приведению к соответствию санитарным нормам в общем количестве государственных образовательных организаций"</t>
  </si>
  <si>
    <t>Степень достижения целевых показателей мероприятия 2.6 
где n – кол-во цп мероприятия</t>
  </si>
  <si>
    <t>Степень выполнения ожидаемых результатов мероприятия 2.6 СВсэп/п</t>
  </si>
  <si>
    <t>Мероприятие 2.7 «Поощрение лучших учителей»</t>
  </si>
  <si>
    <t>2.18. "Доля участников Всероссийской Олимпиады школьников по общеобразовательным предметам от общего количества обучающихся"</t>
  </si>
  <si>
    <t>Степень достижения целевых показателей мероприятия 2.7 
где n – кол-во цп мероприятия</t>
  </si>
  <si>
    <t>Степень выполнения ожидаемых результатов мероприятия 2.7 СВсэп/п</t>
  </si>
  <si>
    <t>Мероприятие 2.8 «Оказание государственных услуг общеобразовательными организациями, в том числе для обучающихся по адаптированным образовательным программам, организациями дополнительного образования, иными организациями в сфере оценки качества образования»</t>
  </si>
  <si>
    <t>2.26. "Отношение среднемесячной средней заработной платы педагогических работников государственных (муниципальных):
образовательных организаций общего образования к среднемесячному доходу от трудовой деятельности по области"</t>
  </si>
  <si>
    <t>образовательных организаций дополнительного образования детей к среднемесячной заработной плате учителей по области</t>
  </si>
  <si>
    <t>Степень достижения целевых показателей мероприятия 2.8 
где n – кол-во цп мероприятия</t>
  </si>
  <si>
    <t>Степень выполнения ожидаемых результатов мероприятия 2.8 СВсэп/п</t>
  </si>
  <si>
    <t>Мероприятие 2.9 «Социальное обеспечение обучающихся общеобразовательных областных государственных учреждений, за исключением детей-сирот и детей, оставшихся без попечения родителей»</t>
  </si>
  <si>
    <t>Степень достижения целевых показателей мероприятия 2.9 
где n – кол-во цп мероприятия</t>
  </si>
  <si>
    <t>Степень выполнения ожидаемых результатов мероприятия 2.9 СВсэп/п</t>
  </si>
  <si>
    <t>Мероприятие 2.10 «Обеспечение государственных гарантий на получение общедоступного и бесплатного дошкольного, начального общего, основного общего, среднего общего образования в муниципальных и частных общеобразовательных организациях»</t>
  </si>
  <si>
    <t>Степень достижения целевых показателей мероприятия 2.10 
где n – кол-во цп мероприятия</t>
  </si>
  <si>
    <t>Степень выполнения ожидаемых результатов мероприятия 2.10 СВсэп/п</t>
  </si>
  <si>
    <t>Мероприятие 2.11 «Организация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образования»</t>
  </si>
  <si>
    <t>2.19. "Доля обучающихся отдельных категорий в муниципальных образовательных организациях обеспеченных льготами на питание от общего количества обучающихся отдельных категорий"</t>
  </si>
  <si>
    <t>Степень достижения целевых показателей мероприятия 2.11 
где n – кол-во цп мероприятия</t>
  </si>
  <si>
    <t>Степень выполнения ожидаемых результатов мероприятия 2.11 СВсэп/п</t>
  </si>
  <si>
    <t>Степень достижения целевых показателей мероприятия 2.12 
где n – кол-во цп мероприятия</t>
  </si>
  <si>
    <t>Степень выполнения ожидаемых результатов мероприятия 2.12 СВсэп/п</t>
  </si>
  <si>
    <t>Мероприятие 2.12 «Создание в общеобразовательных организациях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образования»</t>
  </si>
  <si>
    <t>Мероприятие 2.13 «Создание в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образования»</t>
  </si>
  <si>
    <t>2.23. "Доля обучающихся отдельных категорий в муниципальных образовательных организациях обеспеченных льготами на питание от общего количества обучающихся отдельных категорий"</t>
  </si>
  <si>
    <t>Степень достижения целевых показателей мероприятия 2.13
где n – кол-во цп мероприятия</t>
  </si>
  <si>
    <t>Степень выполнения ожидаемых результатов мероприятия 2.13 СВсэп/п</t>
  </si>
  <si>
    <t>Мероприятие 2.14 «Оказание государственных услуг социально-ориентированными некоммерческими организациями, предоставляющими услуги по дополнительному образованию детей»</t>
  </si>
  <si>
    <t>Мероприятие 2.15 «Создание условий, обеспечивающих развитие и функционирование образовательного проекта «Яндекс.Лицей»</t>
  </si>
  <si>
    <t>Степень достижения целевых показателей мероприятия 2.14 
где n – кол-во цп мероприятия</t>
  </si>
  <si>
    <t>Степень достижения целевых показателей мероприятия 2.15
где n – кол-во цп мероприятия</t>
  </si>
  <si>
    <t>Степень выполнения ожидаемых результатов мероприятия 2.14 СВсэп/п</t>
  </si>
  <si>
    <t>Степень выполнения ожидаемых результатов мероприятия 2.15 СВсэп/п</t>
  </si>
  <si>
    <t>Мероприятие 2.17 «Поддержка муниципальных образовательных организаций»</t>
  </si>
  <si>
    <t>2.27. "Доля муниципальных общеобразовательных организаций, в которых соблюдены требования к воздушно-тепловому режиму, водоснабжению и канализации, от общего количества общеобразовательных муниципальных организаций"</t>
  </si>
  <si>
    <t>Степень достижения целевых показателей мероприятия 2.17
где n – кол-во цп мероприятия</t>
  </si>
  <si>
    <t>Степень выполнения ожидаемых результатов мероприятия 2.17 СВсэп/п</t>
  </si>
  <si>
    <t>Мероприятие 2.18 «Школа на 220 учащихся и детский сад на 50 мест по адресу: с. Тепловка Новобурасского района Саратовской области»</t>
  </si>
  <si>
    <t>Степень достижения целевых показателей мероприятия 2.18
где n – кол-во цп мероприятия</t>
  </si>
  <si>
    <t>Степень выполнения ожидаемых результатов мероприятия 2.18 СВсэп/п</t>
  </si>
  <si>
    <t>Подпрограмма 3 «Поддержка одаренных детей Саратовской области»</t>
  </si>
  <si>
    <t>3.1. "Количество победителей и призеров всероссийских и международных олимпиад, конкурсов, фестивалей"</t>
  </si>
  <si>
    <t>Мероприятие 3.2 «Проведение региональных этапов Всероссийских мероприятий с одаренными детьми»</t>
  </si>
  <si>
    <t>Степень достижения целевых показателей мероприятия 3.2 
где n – кол-во цп мероприятия</t>
  </si>
  <si>
    <t>Степень выполнения ожидаемых результатов мероприятия 3.2 СВсэп/п</t>
  </si>
  <si>
    <t>Мероприятие 3.3 «Организация областных мероприятий с одаренными детьми»</t>
  </si>
  <si>
    <t>Степень достижения целевых показателей мероприятия 3.3 
где n – кол-во цп мероприятия</t>
  </si>
  <si>
    <t>Степень выполнения ожидаемых результатов мероприятия 3.3 СВсэп/п</t>
  </si>
  <si>
    <t>Мероприятие 3.4 «Участие одаренных детей во всероссийских мероприятиях»</t>
  </si>
  <si>
    <t>Степень достижения целевых показателей мероприятия 3.4 
где n – кол-во цп мероприятия</t>
  </si>
  <si>
    <t>Степень выполнения ожидаемых результатов мероприятия 3.4 СВсэп/п</t>
  </si>
  <si>
    <t>Мероприятие 3.5 «Участие в проведении международных мероприятий с одаренными детьми»</t>
  </si>
  <si>
    <t>Степень достижения целевых показателей мероприятия 3.5 
где n – кол-во цп мероприятия</t>
  </si>
  <si>
    <t>Степень выполнения ожидаемых результатов мероприятия 3.5 СВсэп/п</t>
  </si>
  <si>
    <t>Мероприятие 3.6 «Поощрение педагогических работников образовательных организаций области»</t>
  </si>
  <si>
    <t>3.5. "Количество педагогических работников, получивших денежные премии за подготовку обучающихся - победителей, призеров олимпиад"</t>
  </si>
  <si>
    <t>Степень достижения целевых показателей мероприятия 3.6 
где n – кол-во цп мероприятия</t>
  </si>
  <si>
    <t>Степень выполнения ожидаемых результатов мероприятия 3.6 СВсэп/п</t>
  </si>
  <si>
    <t>Мероприятие 3.7 «Разработка олимпиадных заданий для муниципального этапа Всероссийской олимпиады школьников»</t>
  </si>
  <si>
    <t>3.6. "Количество участников муниципального этапа Всероссийской олимпиады школьников, выполнявших работы по единым заданиям повышенной сложности (с 7 по 11 классы)"</t>
  </si>
  <si>
    <t>Степень достижения целевых показателей мероприятия 3.7 
где n – кол-во цп мероприятия</t>
  </si>
  <si>
    <t>Степень выполнения ожидаемых результатов мероприятия 3.7 СВсэп/п</t>
  </si>
  <si>
    <t>Подпрограмма 4 «Развитие  профессионального образования»</t>
  </si>
  <si>
    <t>Региональный проект 4.1 «Молодые профессионалы (Повышение конкурентоспособности профессионального образования)» (в целях выполнения задач федерального проекта «Молодые профессионалы» (Повышение конкурентоспособности профессионального образования)»)</t>
  </si>
  <si>
    <t>4.1. "Доля организаций, осуществляющих образовательную деятельность по образовательным программам среднего профессионального образования, итоговая аттестация в которых проводится в форме демонстрационного экзамена"</t>
  </si>
  <si>
    <t>4.2. "Количество центров опережающей профессиональной подготовки"</t>
  </si>
  <si>
    <t>Степень выполнения ожидаемых результатов регионального проекта 4.1 СВсэп/п</t>
  </si>
  <si>
    <t>Мероприятие 4.1 «Развитие инфраструктуры образования и повышение ее инвестиционной привлекательности, ремонт, реконструкция зданий, сооружений и коммунальной инфраструктуры, ликвидация аварийных ситуаций, обеспечение соответствия областных государственных профессиональных образовательных организаций требованиям федерального государственного стандарта, санитарным нормам и правилам, оборудование организаций в соответствии с требованиями противопожарной и антитеррористической безопасности»</t>
  </si>
  <si>
    <t>4.3. "Количество аттестованных центров проведения демонстрационного экзамена"</t>
  </si>
  <si>
    <t>4.10. "Удельный вес числа образовательных организаций среднего профессионального образования и высшего образования, здания которых приспособлены для обучения лиц с ограниченными возможностями здоровья"</t>
  </si>
  <si>
    <t>Степень достижения целевых показателей мероприятия 4.1 
где n – кол-во цп мероприятия</t>
  </si>
  <si>
    <t>Степень выполнения ожидаемых результатов мероприятия 4.1 СВсэп/п</t>
  </si>
  <si>
    <t>Мероприятие 4.2 «Внедрение методов комплексного планирования объемов и структуры подготовки кадров в регионе на основе анализа прогнозных потребностей в трудовых ресурсах по всем уровням профессионального образования, повышение квалификации и переподготовка кадров»</t>
  </si>
  <si>
    <t>4.8. "Удельный вес численности занятого населения в возрасте 25-65 лет, прошедшего повышение квалификации и (или) переподготовку, от общей численности занятого в экономике населения данной возрастной группы"</t>
  </si>
  <si>
    <t>4.11. "Обеспечение потребности экономики области в кадрах высокой квалификации по приоритетным направлениям модернизации и технологического развития (доля профессиональных образовательных организаций, внедривших новые программы и модели профессионального образования)"</t>
  </si>
  <si>
    <t>Степень достижения целевых показателей мероприятия 4.2 
где n – кол-во цп мероприятия</t>
  </si>
  <si>
    <t>Степень выполнения ожидаемых результатов мероприятия 4.2 СВсэп/п</t>
  </si>
  <si>
    <t>Мероприятие 4.3 «Развитие современной инфраструктуры подготовки высококвалифицированных специалистов и рабочих кадров в соответствии с современными стандартами и передовыми технологиями»</t>
  </si>
  <si>
    <t>4.4. "Численность выпускников образовательных организаций, реализующих основные образовательные программы среднего профессионального образования, продемонстрировавших уровень подготовки, соответствующий стандартам "Ворлдскиллс Россия"</t>
  </si>
  <si>
    <t>4.5. "Доля профессиональных образовательных организаций, в которых осуществляется подготовка кадров по 50 наиболее перспективным и востребованным на рынке труда профессиям и специальностям, требующим среднего профессионального образования, в общем количестве профессиональных образовательных организаций"</t>
  </si>
  <si>
    <t>4.6. "Количество компетенций, соответствующих международным стандартам, по подготовке рабочих кадров и специалистов, реализуемых в регионе"</t>
  </si>
  <si>
    <t>4.7. "Доля студентов средних профессиональных образовательных организаций, обучающихся по образовательным программам, в реализации которых участвуют работодатели (включая организацию учебной и производственной практики, предоставление оборудования и материалов, участие в разработке образовательных программ, оценке результатов их освоения и проведении учебных занятий), в общей численности студентов профессиональных образовательных организаций"</t>
  </si>
  <si>
    <t>4.9. "Количество специализированных центров компетенций, аккредитованных по стандартам "Ворлдскиллс Россия"</t>
  </si>
  <si>
    <t>Степень достижения целевых показателей мероприятия 4.3 
где n – кол-во цп мероприятия</t>
  </si>
  <si>
    <t>Степень выполнения ожидаемых результатов мероприятия 4.3 СВсэп/п</t>
  </si>
  <si>
    <t>Мероприятие 4.4 «Создание комплексной системы профессиональной ориентации молодежи, направленной на повышение привлекательности программ профессионального образования, востребованных на региональном рынке труда, проведение ежегодных культурно-массовых и спортивных мероприятий для обучающихся и студентов профессиональных образовательных организаций области»</t>
  </si>
  <si>
    <t>Степень достижения целевых показателей мероприятия 4.4 
где n – кол-во цп мероприятия</t>
  </si>
  <si>
    <t>Степень выполнения ожидаемых результатов мероприятия 4.4 СВсэп/п</t>
  </si>
  <si>
    <t>Мероприятие 4.5 «Реализация механизмов оценки и обеспечения качества образования в соответствии с федеральными государственными образовательными стандартами»</t>
  </si>
  <si>
    <t>4.12. "Численность студентов, обучающихся по основным образовательным программам среднего профессионального образования в государственных и муниципальных образовательных организациях среднего профессионального образования, в расчете на одного работника, замещающего должности преподавателей и (или) мастеров производственного обучения"</t>
  </si>
  <si>
    <t>Степень достижения целевых показателей мероприятия 4.5 
где n – кол-во цп мероприятия</t>
  </si>
  <si>
    <t>Степень выполнения ожидаемых результатов мероприятия 4.5 СВсэп/п</t>
  </si>
  <si>
    <t>4.13. "Отношение средней заработной платы преподавателей и мастеров производственного обучения государственных и муниципальных образовательных организаций, реализующих основные образовательные программы среднего профессионального образования (из всех источников), к среднемесячному доходу от трудовой деятельности в субъекте Российской Федерации"</t>
  </si>
  <si>
    <t>4.15. "Доля педагогических работников программ среднего профессионального образования, которым при прохождении аттестации присвоена первая или высшая категория"</t>
  </si>
  <si>
    <t>Мероприятие 4.6 «Стипендиальное обеспечение и другие формы материальной поддержки обучающихся областных государственных профессиональных образовательных организаций»</t>
  </si>
  <si>
    <t>Степень достижения целевых показателей мероприятия 4.6 
где n – кол-во цп мероприятия</t>
  </si>
  <si>
    <t>Степень выполнения ожидаемых результатов мероприятия 4.6 СВсэп/п</t>
  </si>
  <si>
    <t>Степень достижения целевых показателей мероприятия 4.7 
где n – кол-во цп мероприятия</t>
  </si>
  <si>
    <t>Степень выполнения ожидаемых результатов мероприятия 4.7 СВсэп/п</t>
  </si>
  <si>
    <t>Мероприятие 4.7 «Государственная поддержка выпускников профессиональных образовательных организаций и образовательных организаций высшего образования, прибывших на работу в образовательные организации, расположенные в сельской местности»</t>
  </si>
  <si>
    <t>Мероприятие 4.8 «Оказание государственных услуг профессиональными образовательными организациями»</t>
  </si>
  <si>
    <t>Мероприятие 4.9 «Повышение уровня профессионального развития и занятости инвалидов»</t>
  </si>
  <si>
    <t>4.16. "Доля инвалидов, принятых на обучение по программам среднего профессионального образования (по отношению к предыдущему году)"</t>
  </si>
  <si>
    <t>4.17. "Доля студентов из числа инвалидов, обучавшихся по программам среднего профессионального образования, выбывших по причине академической неуспеваемости"</t>
  </si>
  <si>
    <t>Степень достижения целевых показателей мероприятия 4.8 
где n – кол-во цп мероприятия</t>
  </si>
  <si>
    <t>Степень выполнения ожидаемых результатов мероприятия 4.8 СВсэп/п</t>
  </si>
  <si>
    <t>Степень достижения целевых показателей мероприятия 4.9 
где n – кол-во цп мероприятия</t>
  </si>
  <si>
    <t>Степень выполнения ожидаемых результатов мероприятия 4.9 СВсэп/п</t>
  </si>
  <si>
    <t>Степень выполнения структурных элементов п/п 4 Свсэп/п (гр10)</t>
  </si>
  <si>
    <t>Эффективность реализации п/п1
0,5*СДцпп/п1+0,3*ССузп/п4+0,2*СВсэп/п4 или 0,5*СДцпп/п+05*СВсэп/п (в случае отсутствия финансирования)</t>
  </si>
  <si>
    <t>Эффективность реализации п/п1
0,5*СДцпп/п1+0,3*ССузп/п3+0,2*СВсэп/п3 или 0,5*СДцпп/п+05*СВсэп/п (в случае отсутствия финансирования)</t>
  </si>
  <si>
    <t>Эффективность реализации п/п1
0,5*СДцпп/п2+0,3*ССузп/п2+0,2*СВсэп/п2 или 0,5*СДцпп/п+05*СВсэп/п (в случае отсутствия финансирования)</t>
  </si>
  <si>
    <t>Подпрограмма 5 «Социальная адаптация детей-сирот, детей, оставшихся без попечения родителей»</t>
  </si>
  <si>
    <t>Мероприятие 5.1 «Развитие семейных форм устройства детей, оставшихся без попечения родителей, и успешная социализация детей, переданных на воспитание в замещающие семьи»</t>
  </si>
  <si>
    <t>5.1. "Доля граждан, желающих принять детей-сирот и детей, оставшихся без попечения родителей, в семью от численности детей, состоящих в региональном банке данных детей, оставшихся без попечения родителей"</t>
  </si>
  <si>
    <t>Степень достижения целевых показателей мероприятия 5.1 
где n – кол-во цп мероприятия</t>
  </si>
  <si>
    <t>Степень выполнения ожидаемых результатов мероприятия 5.1 СВсэп/п</t>
  </si>
  <si>
    <t>Мероприятие 5.2 «Создание условий для адаптации воспитанников государственных организаций из числа детей-сирот и детей, оставшихся без попечения родителей в обществе»</t>
  </si>
  <si>
    <t>5.2. "Удельный вес выпускников государственных общеобразовательных организаций, организаций, осуществляющих образовательную деятельность, в которых обучаются дети-сироты и дети, оставшиеся без попечения родителей, обеспеченных социально-педагогическим сопровождением"</t>
  </si>
  <si>
    <t>5.3. "Доля государственных общеобразовательных организаций, организаций, осуществляющих образовательную деятельность, в которых обучаются дети-сироты, дети, оставшиеся без попечения родителей, соответствующих нормам и требованиям правил противопожарной безопасности и санитарных норм и правил"</t>
  </si>
  <si>
    <t>Степень достижения целевых показателей мероприятия 5.2 
где n – кол-во цп мероприятия</t>
  </si>
  <si>
    <t>Степень выполнения ожидаемых результатов мероприятия 5.2 СВсэп/п</t>
  </si>
  <si>
    <t>Мероприятие 5.3 «Социальная поддержка детей-сирот и детей, оставшихся без попечения родителей»</t>
  </si>
  <si>
    <t>5.4. "Доля обеспеченных мерами социальной поддержки детей-сирот и детей, оставшихся без попечения родителей, лиц из их числа, обучающихся в государственных общеобразовательных организациях и организациях, осуществляющих образовательную деятельность"</t>
  </si>
  <si>
    <t>Степень достижения целевых показателей мероприятия 5.3 
где n – кол-во цп мероприятия</t>
  </si>
  <si>
    <t>Степень выполнения ожидаемых результатов мероприятия 5.3 СВсэп/п</t>
  </si>
  <si>
    <t>Степень достижения целевых показателей мероприятия 5.4 
где n – кол-во цп мероприятия</t>
  </si>
  <si>
    <t>Степень выполнения ожидаемых результатов мероприятия 5.4 СВсэп/п</t>
  </si>
  <si>
    <t>Мероприятие 5.4 «Оказание государственных услуг центрами психолого-педагогического и медико-социального сопровождения детей»</t>
  </si>
  <si>
    <t>Мероприятие 5.5 «Обеспечение деятельности органов опеки»</t>
  </si>
  <si>
    <t>Степень достижения целевых показателей мероприятия 5.5 
где n – кол-во цп мероприятия</t>
  </si>
  <si>
    <t>Степень выполнения ожидаемых результатов мероприятия 5.5 СВсэп/п</t>
  </si>
  <si>
    <t>Мероприятие 5.6 «Выплата единовременного пособия при всех формах устройства детей, лишенных родительского попечения, в семью»</t>
  </si>
  <si>
    <t>5.5. "Доля граждан, которым выплачено единовременное пособие от общего количества граждан принявших на воспитание в семью детей-сирот и детей, оставшихся без попечения родителей (из обратившихся)"</t>
  </si>
  <si>
    <t>Степень достижения целевых показателей мероприятия 5.6 
где n – кол-во цп мероприятия</t>
  </si>
  <si>
    <t>Степень выполнения ожидаемых результатов мероприятия 5.6 СВсэп/п</t>
  </si>
  <si>
    <t>Мероприятие 5.7 «Государственная поддержка при усыновлении (удочерении) детей-сирот и детей, оставшихся без попечения родителей»</t>
  </si>
  <si>
    <t>Степень достижения целевых показателей мероприятия 5.7 
где n – кол-во цп мероприятия</t>
  </si>
  <si>
    <t>Степень выполнения ожидаемых результатов мероприятия 5.7 СВсэп/п</t>
  </si>
  <si>
    <t>Мероприятие 5.8 «Выплаты приемной семье на содержание подопечных детей»</t>
  </si>
  <si>
    <t>5.6. "Доля обеспеченных мерами социальной поддержки детей-сирот и детей, оставшихся без попечения родителей, воспитывающихся в приемных семьях области"</t>
  </si>
  <si>
    <t>Степень достижения целевых показателей мероприятия 5.8 
где n – кол-во цп мероприятия</t>
  </si>
  <si>
    <t>Степень выполнения ожидаемых результатов мероприятия 5.8 СВсэп/п</t>
  </si>
  <si>
    <t>Мероприятие 5.9 «Меры социальной поддержки и материальное обеспечение приемных семей»</t>
  </si>
  <si>
    <t>5.7. "Доля приемных семей, обеспеченных мерами социальной поддержки, от общей численности приемных семей в области (из обратившихся)"</t>
  </si>
  <si>
    <t>Степень достижения целевых показателей мероприятия 5.9 
где n – кол-во цп мероприятия</t>
  </si>
  <si>
    <t>Степень выполнения ожидаемых результатов мероприятия 5.9 СВсэп/п</t>
  </si>
  <si>
    <t>Мероприятие 5.10 «Выплаты семьям опекунов на содержание подопечных детей»</t>
  </si>
  <si>
    <t>5.8. "Доля обеспеченных мерами социальной поддержки детей-сирот и детей, оставшихся без попечения родителей, находящихся под опекой"</t>
  </si>
  <si>
    <t>Степень достижения целевых показателей мероприятия 5.10 
где n – кол-во цп мероприятия</t>
  </si>
  <si>
    <t>Степень выполнения ожидаемых результатов мероприятия 5.10 СВсэп/п</t>
  </si>
  <si>
    <t>Мероприятие 5.11 «Социальная поддержка лиц из числа детей-сирот и детей, оставшихся без попечения родителей, в период получения образования»</t>
  </si>
  <si>
    <t>5.9. "Доля обеспеченных мерами социальной поддержки детей-сирот и детей, оставшихся без попечения родителей"</t>
  </si>
  <si>
    <t>Степень достижения целевых показателей мероприятия 5.11 
где n – кол-во цп мероприятия</t>
  </si>
  <si>
    <t>Степень выполнения ожидаемых результатов мероприятия 5.11 СВсэп/п</t>
  </si>
  <si>
    <t>Мероприятие 5.12 «Организация деятельности стажировочных площадок по профилактике социального сиротства»</t>
  </si>
  <si>
    <t>Степень достижения целевых показателей мероприятия 5.12 
где n – кол-во цп мероприятия</t>
  </si>
  <si>
    <t>Степень выполнения ожидаемых результатов мероприятия 5.12 СВсэп/п</t>
  </si>
  <si>
    <t>Мероприятие 6.1 «Мониторинг и оценка уровня финансовой грамотности населения области и защиты прав потребителей финансовых услуг»</t>
  </si>
  <si>
    <t>6.1. "Доля представителей целевых групп, понимающих соотношение “риск-доходность” при выборе финансовых продуктов"</t>
  </si>
  <si>
    <t>6.2. "Доля представителей целевых групп, понимающих важность наличия “финансового буфера” на случай чрезвычайных и кризисных жизненных ситуаций"</t>
  </si>
  <si>
    <t>6.3. "Доля действительных и потенциальных потребителей финансовых услуг с низким и средним уровнем доходов, сравнивающих альтернативные предложения, прежде чем брать кредит"</t>
  </si>
  <si>
    <t>6.4. "Доля представителей целевых групп населения, знающих о том, какие действия административного и юридического характера нужно предпринимать в случае нарушения их прав потребителя со стороны финансовых организаций"</t>
  </si>
  <si>
    <t>6.5. "Доля населения области, охваченного мероприятиями по повышению уровня финансовой грамотности"</t>
  </si>
  <si>
    <t>Степень достижения целевых показателей мероприятия 6.1 
где n – кол-во цп мероприятия</t>
  </si>
  <si>
    <t>Степень выполнения ожидаемых результатов мероприятия 6.1 СВсэп/п</t>
  </si>
  <si>
    <t>Мероприятие 6.2 «Создание потенциала в области повышения финансовой грамотности»</t>
  </si>
  <si>
    <t>6.6. "Доля образовательных организаций основного и дополнительного образования, участвующих в повышении уровня финансовой грамотности населения области, в их общем количестве"</t>
  </si>
  <si>
    <t>Степень достижения целевых показателей мероприятия 6.2 
где n – кол-во цп мероприятия</t>
  </si>
  <si>
    <t>Степень выполнения ожидаемых результатов мероприятия 6.2 СВсэп/п</t>
  </si>
  <si>
    <t>Мероприятие 6.3 «Разработка и реализация образовательных программ и информационных кампаний по повышению финансовой грамотности»</t>
  </si>
  <si>
    <t>Мероприятие 6.4 «Совершенствование защиты прав потребителей финансовых услуг»</t>
  </si>
  <si>
    <t>Степень достижения целевых показателей мероприятия 6.3 
где n – кол-во цп мероприятия</t>
  </si>
  <si>
    <t>Степень выполнения ожидаемых результатов мероприятия 6.3 СВсэп/п</t>
  </si>
  <si>
    <t>Степень достижения целевых показателей мероприятия 6.4 
где n – кол-во цп мероприятия</t>
  </si>
  <si>
    <t>Степень выполнения ожидаемых результатов мероприятия 6.4 СВсэп/п</t>
  </si>
  <si>
    <t>Степень выполнения структурных элементов п/п 6 Свсэп/п (гр10)</t>
  </si>
  <si>
    <t>Эффективность реализации п/п6
0,5*СДцпп/п6+0,3*ССузп/п6+0,2*СВсэп/п6 или 0,5*СДцпп/п+05*СВсэп/п (в случае отсутствия финансирования)</t>
  </si>
  <si>
    <t>Степень выполнения структурных элементов п/п 5 Свсэп/п (гр10)</t>
  </si>
  <si>
    <t>Эффективность реализации п/п5
0,5*СДцпп/п5+0,3*ССузп/п5+0,2*СВсэп/п5 или 0,5*СДцпп/п+05*СВсэп/п (в случае отсутствия финансирования)</t>
  </si>
  <si>
    <t>Подпрограмма 7 «Совершенствование управления системой образования»</t>
  </si>
  <si>
    <t>Подпрограмма 6 «Развитие финансовой грамотности населения области»</t>
  </si>
  <si>
    <t>Региональный проект 7.1 «Цифровая образовательная среда» (в целях выполнения задач федерального проекта «Цифровая образовательная среда»)</t>
  </si>
  <si>
    <t>7.5. "Обновление информационного наполнения и функциональных возможностей открытых и общедоступных информационных ресурсов в образовательных организациях, реализующих основные и дополнительные общеобразовательные программы, нарастающим итогом"</t>
  </si>
  <si>
    <t>Степень достижения целевых показателей регионального проекта
где n – кол-во цп регионального проекта</t>
  </si>
  <si>
    <t>Степень выполнения ожидаемых результатов регионального проекта СВсэп/п</t>
  </si>
  <si>
    <t>II этап Оценка госпрограммы</t>
  </si>
  <si>
    <t>Эффективность реализации п/п7
0,5*СДцпп/п7+0,3*ССузп/п7+0,2*СВсэп/п6 или 0,5*СДцпп/п+05*СВсэп/п (в случае отсутствия финансирования)</t>
  </si>
  <si>
    <t>Цель 1. Доступность дошкольного образования для детей в возрасте до трех лет</t>
  </si>
  <si>
    <t>Цель 2. Удельный вес обучающихся в общеобразовательных организациях, которые обучаются в соответствии с требованиями федеральных государственных образовательных стандартов, от общего количества обучающихся</t>
  </si>
  <si>
    <t>Цель 3. Количество участников регионального и заключительного этапа всероссийской олимпиады школьников, научных конференций, конкурсов, фестивалей, интернет-марафонов</t>
  </si>
  <si>
    <t>Цель 4. Удельный вес выпускников профессиональных образовательных организаций очной формы обучения, трудоустроившихся в течение одного года после окончания обучения по полученной специальности (профессии), от их общей численности</t>
  </si>
  <si>
    <t>Цель 5. Доля детей-сирот и детей, оставшихся без попечения родителей, переданных на воспитание в семьи граждан, в общем количестве детей-сирот и детей, оставшихся без попечения родителей</t>
  </si>
  <si>
    <t>Степень достижения целей г/п 
СДцг/п (гр7)</t>
  </si>
  <si>
    <t xml:space="preserve">Степень достижения целевых показателей структурных элементов г/п
СДцпг/п=
Среднее по гр7 по всем п/пр
</t>
  </si>
  <si>
    <t>Степень соответствия запланированному уровню затрат гп (гр16)</t>
  </si>
  <si>
    <t>Степень выполнения структурных элементов г/п
СВсэг/п=
Среднее по гр 10 по всем п/п</t>
  </si>
  <si>
    <t xml:space="preserve">Эффективность реализации госпрограммы
ОЭг/п=0,3*СДцгп +0,3*СДцпп/п+0,2*ССузг/п+0,2*Свсэгп
</t>
  </si>
  <si>
    <t>Региональный проект 1.1 “Содействие занятости женщин - создание условий дошкольного образования для детей в возрасте до трех лет" (в целях выполнения задач федерального проекта "Содействие занятости женщин - создание условий дошкольного образования для детей в возрасте до трех лет"), министерство образования области, 2019-2024 годы</t>
  </si>
  <si>
    <t>1.7 «Количество созданных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 и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детьми»</t>
  </si>
  <si>
    <t>1.8 «Доля педагогических работников дошкольных образовательных организаций, которым при прохождении аттестации присвоена первая или высшая квалификационная категория»</t>
  </si>
  <si>
    <t>1.8. "Доля педагогических работников дошкольных образовательных организаций, которым при прохождении аттестации присвоена первая или высшая квалификационная категория"</t>
  </si>
  <si>
    <t>1.9. "Удельный вес дошкольных образовательных организаций, принимающих участие в региональном мониторинге оценки качества дошкольного образования (в рамках самообследования) от общего количества дошкольных образовательных организаций"</t>
  </si>
  <si>
    <t>1.10. "Удельный вес детей дошкольного возраста, имеющих возможность получать услуги дошкольного образования, от общего количества детей в возрасте от 3 до 7 лет"</t>
  </si>
  <si>
    <t>1.13. "Отношение среднемесячной заработной платы педагогических работников государственных (муниципальных) дошкольных образовательных организаций к среднемесячной заработной плате в сфере общего образования в области"</t>
  </si>
  <si>
    <t>1.11. "Доля детей-инвалидов в возрасте от 1,5 до 7 лет, охваченных дошкольным образованием, от общей численности детей-инвалидов данного возраста желающих посещать дошкольные образовательные организации"</t>
  </si>
  <si>
    <t>1.12. "Доля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в области"</t>
  </si>
  <si>
    <t>Мероприятие 1.7 «Поддержка муниципальных дошкольных образовательных организаций»</t>
  </si>
  <si>
    <t>1.14. "Количество муниципальных дошкольных образовательных организаций, в которых проведен капитальный и текущий ремонт"</t>
  </si>
  <si>
    <t>Степень достижения целевых показателей мероприятия 1.7 
где n – кол-во цп мероприятия</t>
  </si>
  <si>
    <t>Степень выполнения ожидаемых результатов мероприятия 1.7 СВсэп/п</t>
  </si>
  <si>
    <t>2.11. "Количество общеобразовательных организаций, расположенных в сельской местности и малых городах, в которых отремонтированы спортзалы, нарастающим итогом"</t>
  </si>
  <si>
    <t>2.29. "Количество реконструированных и (или) капитально отремонтированных региональных и муниципальных детских школ искусств"</t>
  </si>
  <si>
    <t>7.1. "Доля обучающихся, для которых формируется цифровой образовательный профиль и индивидуальный план обучения (персональная траектория обучения) с использованием федеральной информационно-сервисной платформы цифровой образовательной среды (федеральных цифровых платформ, информационных систем и ресурсов), между которыми обеспечено информационное взаимодействие, в общем числе обучающихся по указанным программам"</t>
  </si>
  <si>
    <t>7.1.1 по программам общего образования и дополнительного образования детей</t>
  </si>
  <si>
    <t>7.1.2 по программам среднего профессионального образования</t>
  </si>
  <si>
    <t>7.2. "Доля образовательных организаций, осуществляющих образовательную деятельность с использованием федеральной информационно-сервисной платформы цифровой образовательной среды (федеральных цифровых платформ, информационных систем и ресурсов), между которыми обеспечено информационное взаимодействие, в общем числе образовательных организаций"</t>
  </si>
  <si>
    <t>7.3. "Доля обучающихся общего образования и среднего профессионального образования, использующих федеральную информационно-сервисную платформу цифровой образовательной среды (федеральные цифровые платформы, информационные системы и ресурсы) для «горизонтального» обучения и неформального образования"</t>
  </si>
  <si>
    <t>7.4. "Доля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окна»"</t>
  </si>
  <si>
    <t>7.6. "Количество обучающихся, охваченных программами дополнительного образования в год в одном центре цифрового образования детей «IT-куб»</t>
  </si>
  <si>
    <t>7.7. "Количество созданных центров цифрового образования детей "IT-куб", в том числе за счет федеральной поддержки с охватом не менее 400 детей"</t>
  </si>
  <si>
    <t>Мероприятие 2.20 «Модернизация (капитальный ремонт, реконструкция) региональных и муниципальных детских школ искусств по видам искусств»</t>
  </si>
  <si>
    <t>2.7. "Количество созданных новых мест в общеобразовательных организациях области, нарастающим итогом к 2018 году"</t>
  </si>
  <si>
    <t>Степень достижения целевых показателей мероприятия 2.20
где n – кол-во цп мероприятия</t>
  </si>
  <si>
    <t>2.28. "Количество реконструированных и (или) капитально отремонтированных региональных и муниципальных детских школ искусств"</t>
  </si>
  <si>
    <t>Приложение № 4</t>
  </si>
  <si>
    <t>Эффективность реализации государственной программы «Развитие образования в Саратовской области» за 2020 год</t>
  </si>
  <si>
    <t>Степень выполнения структурных элементов п/п 7 Свсэп/п (гр10)</t>
  </si>
</sst>
</file>

<file path=xl/styles.xml><?xml version="1.0" encoding="utf-8"?>
<styleSheet xmlns="http://schemas.openxmlformats.org/spreadsheetml/2006/main">
  <numFmts count="2">
    <numFmt numFmtId="164" formatCode="0.0000000"/>
    <numFmt numFmtId="165" formatCode="0.0"/>
  </numFmts>
  <fonts count="1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4862C"/>
        <bgColor indexed="64"/>
      </patternFill>
    </fill>
    <fill>
      <patternFill patternType="solid">
        <fgColor rgb="FFFFFFA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0" fillId="0" borderId="28" xfId="0" applyBorder="1" applyAlignment="1">
      <alignment horizontal="center"/>
    </xf>
    <xf numFmtId="0" fontId="1" fillId="4" borderId="28" xfId="0" applyFont="1" applyFill="1" applyBorder="1" applyAlignment="1">
      <alignment horizontal="center" vertical="top" wrapText="1"/>
    </xf>
    <xf numFmtId="0" fontId="0" fillId="0" borderId="28" xfId="0" applyBorder="1"/>
    <xf numFmtId="0" fontId="6" fillId="0" borderId="28" xfId="0" applyFont="1" applyBorder="1" applyAlignment="1">
      <alignment horizontal="center" wrapText="1"/>
    </xf>
    <xf numFmtId="0" fontId="0" fillId="0" borderId="28" xfId="0" applyBorder="1" applyAlignment="1">
      <alignment horizontal="center" vertical="top"/>
    </xf>
    <xf numFmtId="0" fontId="0" fillId="0" borderId="28" xfId="0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top" wrapText="1"/>
    </xf>
    <xf numFmtId="0" fontId="1" fillId="7" borderId="28" xfId="0" applyFont="1" applyFill="1" applyBorder="1" applyAlignment="1">
      <alignment horizontal="center" vertical="top" wrapText="1"/>
    </xf>
    <xf numFmtId="0" fontId="0" fillId="7" borderId="28" xfId="0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top" wrapText="1"/>
    </xf>
    <xf numFmtId="0" fontId="1" fillId="10" borderId="28" xfId="0" applyFont="1" applyFill="1" applyBorder="1" applyAlignment="1">
      <alignment horizontal="center" vertical="top" wrapText="1"/>
    </xf>
    <xf numFmtId="0" fontId="0" fillId="9" borderId="28" xfId="0" applyFill="1" applyBorder="1" applyAlignment="1">
      <alignment horizontal="center" vertical="center"/>
    </xf>
    <xf numFmtId="0" fontId="0" fillId="10" borderId="28" xfId="0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1" fillId="11" borderId="28" xfId="0" applyFont="1" applyFill="1" applyBorder="1" applyAlignment="1">
      <alignment horizontal="center" vertical="top" wrapText="1"/>
    </xf>
    <xf numFmtId="0" fontId="0" fillId="12" borderId="28" xfId="0" applyFill="1" applyBorder="1" applyAlignment="1">
      <alignment horizontal="center" vertical="center"/>
    </xf>
    <xf numFmtId="0" fontId="1" fillId="12" borderId="28" xfId="0" applyFont="1" applyFill="1" applyBorder="1" applyAlignment="1">
      <alignment horizontal="center" vertical="top" wrapText="1"/>
    </xf>
    <xf numFmtId="0" fontId="0" fillId="13" borderId="28" xfId="0" applyFill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center" wrapText="1"/>
    </xf>
    <xf numFmtId="0" fontId="6" fillId="0" borderId="28" xfId="0" applyFont="1" applyBorder="1" applyAlignment="1">
      <alignment horizontal="center" vertical="center"/>
    </xf>
    <xf numFmtId="2" fontId="0" fillId="7" borderId="28" xfId="0" applyNumberFormat="1" applyFill="1" applyBorder="1" applyAlignment="1">
      <alignment horizontal="center" vertical="center"/>
    </xf>
    <xf numFmtId="0" fontId="9" fillId="12" borderId="28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165" fontId="0" fillId="6" borderId="28" xfId="0" applyNumberFormat="1" applyFill="1" applyBorder="1" applyAlignment="1">
      <alignment horizontal="center" vertical="center"/>
    </xf>
    <xf numFmtId="2" fontId="0" fillId="6" borderId="28" xfId="0" applyNumberFormat="1" applyFill="1" applyBorder="1" applyAlignment="1">
      <alignment horizontal="center" vertical="center"/>
    </xf>
    <xf numFmtId="0" fontId="0" fillId="9" borderId="28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2" fontId="0" fillId="10" borderId="28" xfId="0" applyNumberFormat="1" applyFont="1" applyFill="1" applyBorder="1" applyAlignment="1">
      <alignment horizontal="center" vertical="center"/>
    </xf>
    <xf numFmtId="2" fontId="7" fillId="6" borderId="28" xfId="0" applyNumberFormat="1" applyFont="1" applyFill="1" applyBorder="1" applyAlignment="1">
      <alignment horizontal="center" vertical="center" wrapText="1"/>
    </xf>
    <xf numFmtId="2" fontId="0" fillId="14" borderId="28" xfId="0" applyNumberFormat="1" applyFill="1" applyBorder="1" applyAlignment="1">
      <alignment horizontal="center" vertical="center"/>
    </xf>
    <xf numFmtId="165" fontId="0" fillId="12" borderId="28" xfId="0" applyNumberFormat="1" applyFill="1" applyBorder="1" applyAlignment="1">
      <alignment horizontal="center" vertical="center"/>
    </xf>
    <xf numFmtId="0" fontId="6" fillId="15" borderId="28" xfId="0" applyFont="1" applyFill="1" applyBorder="1" applyAlignment="1">
      <alignment horizontal="center" wrapText="1"/>
    </xf>
    <xf numFmtId="2" fontId="0" fillId="16" borderId="28" xfId="0" applyNumberFormat="1" applyFill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wrapText="1"/>
    </xf>
    <xf numFmtId="2" fontId="0" fillId="13" borderId="28" xfId="0" applyNumberFormat="1" applyFill="1" applyBorder="1" applyAlignment="1">
      <alignment horizontal="center" vertical="center"/>
    </xf>
    <xf numFmtId="2" fontId="0" fillId="9" borderId="28" xfId="0" applyNumberFormat="1" applyFill="1" applyBorder="1" applyAlignment="1">
      <alignment horizontal="center" vertical="center"/>
    </xf>
    <xf numFmtId="2" fontId="6" fillId="0" borderId="28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2" fontId="7" fillId="11" borderId="29" xfId="0" applyNumberFormat="1" applyFont="1" applyFill="1" applyBorder="1" applyAlignment="1">
      <alignment horizontal="center" vertical="center"/>
    </xf>
    <xf numFmtId="2" fontId="7" fillId="11" borderId="30" xfId="0" applyNumberFormat="1" applyFont="1" applyFill="1" applyBorder="1" applyAlignment="1">
      <alignment horizontal="center" vertical="center"/>
    </xf>
    <xf numFmtId="2" fontId="7" fillId="11" borderId="31" xfId="0" applyNumberFormat="1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6" fillId="8" borderId="28" xfId="0" applyFont="1" applyFill="1" applyBorder="1" applyAlignment="1">
      <alignment horizontal="center" wrapText="1"/>
    </xf>
    <xf numFmtId="0" fontId="6" fillId="5" borderId="29" xfId="0" applyFont="1" applyFill="1" applyBorder="1" applyAlignment="1">
      <alignment horizontal="center" wrapText="1"/>
    </xf>
    <xf numFmtId="0" fontId="6" fillId="5" borderId="30" xfId="0" applyFont="1" applyFill="1" applyBorder="1" applyAlignment="1">
      <alignment horizontal="center" wrapText="1"/>
    </xf>
    <xf numFmtId="0" fontId="6" fillId="5" borderId="31" xfId="0" applyFont="1" applyFill="1" applyBorder="1" applyAlignment="1">
      <alignment horizontal="center" wrapText="1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1" fillId="0" borderId="23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3" borderId="2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3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1" fillId="3" borderId="2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21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2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2" borderId="25" xfId="0" applyFont="1" applyFill="1" applyBorder="1" applyAlignment="1">
      <alignment horizontal="left" textRotation="90" wrapText="1"/>
    </xf>
    <xf numFmtId="0" fontId="1" fillId="2" borderId="26" xfId="0" applyFont="1" applyFill="1" applyBorder="1" applyAlignment="1">
      <alignment horizontal="left" textRotation="90" wrapText="1"/>
    </xf>
    <xf numFmtId="0" fontId="1" fillId="2" borderId="27" xfId="0" applyFont="1" applyFill="1" applyBorder="1" applyAlignment="1">
      <alignment horizontal="left" textRotation="90" wrapText="1"/>
    </xf>
    <xf numFmtId="0" fontId="1" fillId="2" borderId="24" xfId="0" applyFont="1" applyFill="1" applyBorder="1" applyAlignment="1">
      <alignment horizontal="left" textRotation="90" wrapText="1"/>
    </xf>
    <xf numFmtId="0" fontId="1" fillId="2" borderId="9" xfId="0" applyFont="1" applyFill="1" applyBorder="1" applyAlignment="1">
      <alignment horizontal="left" textRotation="90" wrapText="1"/>
    </xf>
    <xf numFmtId="0" fontId="1" fillId="2" borderId="8" xfId="0" applyFont="1" applyFill="1" applyBorder="1" applyAlignment="1">
      <alignment horizontal="left" textRotation="90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6" fillId="8" borderId="29" xfId="0" applyFont="1" applyFill="1" applyBorder="1" applyAlignment="1">
      <alignment horizontal="center" wrapText="1"/>
    </xf>
    <xf numFmtId="0" fontId="6" fillId="8" borderId="30" xfId="0" applyFont="1" applyFill="1" applyBorder="1" applyAlignment="1">
      <alignment horizontal="center" wrapText="1"/>
    </xf>
    <xf numFmtId="0" fontId="6" fillId="8" borderId="3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AF"/>
      <color rgb="FFF4862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19916</xdr:colOff>
      <xdr:row>4</xdr:row>
      <xdr:rowOff>170322</xdr:rowOff>
    </xdr:from>
    <xdr:to>
      <xdr:col>4</xdr:col>
      <xdr:colOff>718703</xdr:colOff>
      <xdr:row>4</xdr:row>
      <xdr:rowOff>350694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50598" y="672549"/>
          <a:ext cx="698787" cy="180372"/>
        </a:xfrm>
        <a:prstGeom prst="rect">
          <a:avLst/>
        </a:prstGeom>
        <a:noFill/>
      </xdr:spPr>
    </xdr:pic>
    <xdr:clientData/>
  </xdr:twoCellAnchor>
  <xdr:twoCellAnchor>
    <xdr:from>
      <xdr:col>4</xdr:col>
      <xdr:colOff>133350</xdr:colOff>
      <xdr:row>4</xdr:row>
      <xdr:rowOff>1076325</xdr:rowOff>
    </xdr:from>
    <xdr:to>
      <xdr:col>4</xdr:col>
      <xdr:colOff>400050</xdr:colOff>
      <xdr:row>5</xdr:row>
      <xdr:rowOff>0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181350" y="1581150"/>
          <a:ext cx="266700" cy="1524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66675</xdr:colOff>
      <xdr:row>5</xdr:row>
      <xdr:rowOff>19050</xdr:rowOff>
    </xdr:from>
    <xdr:to>
      <xdr:col>4</xdr:col>
      <xdr:colOff>523875</xdr:colOff>
      <xdr:row>6</xdr:row>
      <xdr:rowOff>57150</xdr:rowOff>
    </xdr:to>
    <xdr:pic>
      <xdr:nvPicPr>
        <xdr:cNvPr id="10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114675" y="1752600"/>
          <a:ext cx="457200" cy="3048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66677</xdr:colOff>
      <xdr:row>4</xdr:row>
      <xdr:rowOff>133351</xdr:rowOff>
    </xdr:from>
    <xdr:to>
      <xdr:col>5</xdr:col>
      <xdr:colOff>1790702</xdr:colOff>
      <xdr:row>4</xdr:row>
      <xdr:rowOff>438151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724277" y="638176"/>
          <a:ext cx="1724025" cy="3048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38101</xdr:colOff>
      <xdr:row>6</xdr:row>
      <xdr:rowOff>0</xdr:rowOff>
    </xdr:from>
    <xdr:to>
      <xdr:col>5</xdr:col>
      <xdr:colOff>1725387</xdr:colOff>
      <xdr:row>8</xdr:row>
      <xdr:rowOff>31750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917018" y="1915583"/>
          <a:ext cx="1687286" cy="412750"/>
        </a:xfrm>
        <a:prstGeom prst="rect">
          <a:avLst/>
        </a:prstGeom>
        <a:noFill/>
      </xdr:spPr>
    </xdr:pic>
    <xdr:clientData/>
  </xdr:twoCellAnchor>
  <xdr:twoCellAnchor>
    <xdr:from>
      <xdr:col>6</xdr:col>
      <xdr:colOff>329045</xdr:colOff>
      <xdr:row>8</xdr:row>
      <xdr:rowOff>177510</xdr:rowOff>
    </xdr:from>
    <xdr:to>
      <xdr:col>6</xdr:col>
      <xdr:colOff>567170</xdr:colOff>
      <xdr:row>11</xdr:row>
      <xdr:rowOff>29440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 rot="16200000">
          <a:off x="5782540" y="2586469"/>
          <a:ext cx="432089" cy="238125"/>
        </a:xfrm>
        <a:prstGeom prst="rect">
          <a:avLst/>
        </a:prstGeom>
        <a:noFill/>
      </xdr:spPr>
    </xdr:pic>
    <xdr:clientData/>
  </xdr:twoCellAnchor>
  <xdr:twoCellAnchor>
    <xdr:from>
      <xdr:col>6</xdr:col>
      <xdr:colOff>586025</xdr:colOff>
      <xdr:row>8</xdr:row>
      <xdr:rowOff>142120</xdr:rowOff>
    </xdr:from>
    <xdr:to>
      <xdr:col>6</xdr:col>
      <xdr:colOff>931241</xdr:colOff>
      <xdr:row>10</xdr:row>
      <xdr:rowOff>152859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 rot="16024024">
          <a:off x="6113240" y="2477359"/>
          <a:ext cx="391739" cy="345216"/>
        </a:xfrm>
        <a:prstGeom prst="rect">
          <a:avLst/>
        </a:prstGeom>
        <a:noFill/>
      </xdr:spPr>
    </xdr:pic>
    <xdr:clientData/>
  </xdr:twoCellAnchor>
  <xdr:twoCellAnchor>
    <xdr:from>
      <xdr:col>15</xdr:col>
      <xdr:colOff>5396</xdr:colOff>
      <xdr:row>9</xdr:row>
      <xdr:rowOff>34637</xdr:rowOff>
    </xdr:from>
    <xdr:to>
      <xdr:col>15</xdr:col>
      <xdr:colOff>266489</xdr:colOff>
      <xdr:row>10</xdr:row>
      <xdr:rowOff>164523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 rot="16200000">
          <a:off x="11552955" y="2549442"/>
          <a:ext cx="320386" cy="261093"/>
        </a:xfrm>
        <a:prstGeom prst="rect">
          <a:avLst/>
        </a:prstGeom>
        <a:noFill/>
      </xdr:spPr>
    </xdr:pic>
    <xdr:clientData/>
  </xdr:twoCellAnchor>
  <xdr:twoCellAnchor>
    <xdr:from>
      <xdr:col>15</xdr:col>
      <xdr:colOff>303069</xdr:colOff>
      <xdr:row>8</xdr:row>
      <xdr:rowOff>39643</xdr:rowOff>
    </xdr:from>
    <xdr:to>
      <xdr:col>15</xdr:col>
      <xdr:colOff>545523</xdr:colOff>
      <xdr:row>10</xdr:row>
      <xdr:rowOff>181833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 rot="16200000">
          <a:off x="11739906" y="2474670"/>
          <a:ext cx="523190" cy="242454"/>
        </a:xfrm>
        <a:prstGeom prst="rect">
          <a:avLst/>
        </a:prstGeom>
        <a:noFill/>
      </xdr:spPr>
    </xdr:pic>
    <xdr:clientData/>
  </xdr:twoCellAnchor>
  <xdr:twoCellAnchor>
    <xdr:from>
      <xdr:col>15</xdr:col>
      <xdr:colOff>303501</xdr:colOff>
      <xdr:row>4</xdr:row>
      <xdr:rowOff>329045</xdr:rowOff>
    </xdr:from>
    <xdr:to>
      <xdr:col>15</xdr:col>
      <xdr:colOff>550623</xdr:colOff>
      <xdr:row>4</xdr:row>
      <xdr:rowOff>1065499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 rot="16200000">
          <a:off x="11636040" y="1075938"/>
          <a:ext cx="736454" cy="247122"/>
        </a:xfrm>
        <a:prstGeom prst="rect">
          <a:avLst/>
        </a:prstGeom>
        <a:noFill/>
      </xdr:spPr>
    </xdr:pic>
    <xdr:clientData/>
  </xdr:twoCellAnchor>
  <xdr:twoCellAnchor>
    <xdr:from>
      <xdr:col>10</xdr:col>
      <xdr:colOff>17318</xdr:colOff>
      <xdr:row>11</xdr:row>
      <xdr:rowOff>69264</xdr:rowOff>
    </xdr:from>
    <xdr:to>
      <xdr:col>10</xdr:col>
      <xdr:colOff>588818</xdr:colOff>
      <xdr:row>13</xdr:row>
      <xdr:rowOff>64934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416636" y="3290446"/>
          <a:ext cx="571500" cy="636443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17318</xdr:colOff>
      <xdr:row>11</xdr:row>
      <xdr:rowOff>69264</xdr:rowOff>
    </xdr:from>
    <xdr:to>
      <xdr:col>11</xdr:col>
      <xdr:colOff>588818</xdr:colOff>
      <xdr:row>13</xdr:row>
      <xdr:rowOff>64934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022773" y="3290446"/>
          <a:ext cx="571500" cy="636443"/>
        </a:xfrm>
        <a:prstGeom prst="rect">
          <a:avLst/>
        </a:prstGeom>
        <a:noFill/>
      </xdr:spPr>
    </xdr:pic>
    <xdr:clientData/>
  </xdr:twoCellAnchor>
  <xdr:twoCellAnchor>
    <xdr:from>
      <xdr:col>12</xdr:col>
      <xdr:colOff>103909</xdr:colOff>
      <xdr:row>11</xdr:row>
      <xdr:rowOff>77924</xdr:rowOff>
    </xdr:from>
    <xdr:to>
      <xdr:col>12</xdr:col>
      <xdr:colOff>666749</xdr:colOff>
      <xdr:row>12</xdr:row>
      <xdr:rowOff>366436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715500" y="3299106"/>
          <a:ext cx="562840" cy="479012"/>
        </a:xfrm>
        <a:prstGeom prst="rect">
          <a:avLst/>
        </a:prstGeom>
        <a:noFill/>
      </xdr:spPr>
    </xdr:pic>
    <xdr:clientData/>
  </xdr:twoCellAnchor>
  <xdr:twoCellAnchor>
    <xdr:from>
      <xdr:col>13</xdr:col>
      <xdr:colOff>17318</xdr:colOff>
      <xdr:row>11</xdr:row>
      <xdr:rowOff>69264</xdr:rowOff>
    </xdr:from>
    <xdr:to>
      <xdr:col>13</xdr:col>
      <xdr:colOff>566747</xdr:colOff>
      <xdr:row>12</xdr:row>
      <xdr:rowOff>346363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82250" y="3290446"/>
          <a:ext cx="549429" cy="467599"/>
        </a:xfrm>
        <a:prstGeom prst="rect">
          <a:avLst/>
        </a:prstGeom>
        <a:noFill/>
      </xdr:spPr>
    </xdr:pic>
    <xdr:clientData/>
  </xdr:twoCellAnchor>
  <xdr:twoCellAnchor>
    <xdr:from>
      <xdr:col>14</xdr:col>
      <xdr:colOff>225136</xdr:colOff>
      <xdr:row>11</xdr:row>
      <xdr:rowOff>60613</xdr:rowOff>
    </xdr:from>
    <xdr:to>
      <xdr:col>14</xdr:col>
      <xdr:colOff>401660</xdr:colOff>
      <xdr:row>13</xdr:row>
      <xdr:rowOff>112568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196204" y="3281795"/>
          <a:ext cx="176524" cy="692728"/>
        </a:xfrm>
        <a:prstGeom prst="rect">
          <a:avLst/>
        </a:prstGeom>
        <a:noFill/>
      </xdr:spPr>
    </xdr:pic>
    <xdr:clientData/>
  </xdr:twoCellAnchor>
  <xdr:twoCellAnchor>
    <xdr:from>
      <xdr:col>1</xdr:col>
      <xdr:colOff>148167</xdr:colOff>
      <xdr:row>23</xdr:row>
      <xdr:rowOff>465666</xdr:rowOff>
    </xdr:from>
    <xdr:to>
      <xdr:col>1</xdr:col>
      <xdr:colOff>1557867</xdr:colOff>
      <xdr:row>23</xdr:row>
      <xdr:rowOff>751416</xdr:rowOff>
    </xdr:to>
    <xdr:pic>
      <xdr:nvPicPr>
        <xdr:cNvPr id="10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14917" y="6138333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148167</xdr:colOff>
      <xdr:row>30</xdr:row>
      <xdr:rowOff>465666</xdr:rowOff>
    </xdr:from>
    <xdr:to>
      <xdr:col>1</xdr:col>
      <xdr:colOff>1557867</xdr:colOff>
      <xdr:row>30</xdr:row>
      <xdr:rowOff>751416</xdr:rowOff>
    </xdr:to>
    <xdr:pic>
      <xdr:nvPicPr>
        <xdr:cNvPr id="18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14917" y="7090833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338661</xdr:colOff>
      <xdr:row>36</xdr:row>
      <xdr:rowOff>338670</xdr:rowOff>
    </xdr:from>
    <xdr:to>
      <xdr:col>1</xdr:col>
      <xdr:colOff>1748361</xdr:colOff>
      <xdr:row>36</xdr:row>
      <xdr:rowOff>624420</xdr:rowOff>
    </xdr:to>
    <xdr:pic>
      <xdr:nvPicPr>
        <xdr:cNvPr id="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05411" y="12604753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412742</xdr:colOff>
      <xdr:row>41</xdr:row>
      <xdr:rowOff>338670</xdr:rowOff>
    </xdr:from>
    <xdr:to>
      <xdr:col>1</xdr:col>
      <xdr:colOff>1822442</xdr:colOff>
      <xdr:row>41</xdr:row>
      <xdr:rowOff>624420</xdr:rowOff>
    </xdr:to>
    <xdr:pic>
      <xdr:nvPicPr>
        <xdr:cNvPr id="20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79492" y="149648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391576</xdr:colOff>
      <xdr:row>46</xdr:row>
      <xdr:rowOff>328087</xdr:rowOff>
    </xdr:from>
    <xdr:to>
      <xdr:col>1</xdr:col>
      <xdr:colOff>1801276</xdr:colOff>
      <xdr:row>46</xdr:row>
      <xdr:rowOff>613837</xdr:rowOff>
    </xdr:to>
    <xdr:pic>
      <xdr:nvPicPr>
        <xdr:cNvPr id="21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58326" y="1716617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433908</xdr:colOff>
      <xdr:row>51</xdr:row>
      <xdr:rowOff>338670</xdr:rowOff>
    </xdr:from>
    <xdr:to>
      <xdr:col>1</xdr:col>
      <xdr:colOff>1843608</xdr:colOff>
      <xdr:row>51</xdr:row>
      <xdr:rowOff>624420</xdr:rowOff>
    </xdr:to>
    <xdr:pic>
      <xdr:nvPicPr>
        <xdr:cNvPr id="2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00658" y="19081753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412752</xdr:colOff>
      <xdr:row>60</xdr:row>
      <xdr:rowOff>328083</xdr:rowOff>
    </xdr:from>
    <xdr:to>
      <xdr:col>1</xdr:col>
      <xdr:colOff>1822452</xdr:colOff>
      <xdr:row>60</xdr:row>
      <xdr:rowOff>613833</xdr:rowOff>
    </xdr:to>
    <xdr:pic>
      <xdr:nvPicPr>
        <xdr:cNvPr id="2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79502" y="2235200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412752</xdr:colOff>
      <xdr:row>67</xdr:row>
      <xdr:rowOff>328083</xdr:rowOff>
    </xdr:from>
    <xdr:to>
      <xdr:col>1</xdr:col>
      <xdr:colOff>1822452</xdr:colOff>
      <xdr:row>67</xdr:row>
      <xdr:rowOff>613833</xdr:rowOff>
    </xdr:to>
    <xdr:pic>
      <xdr:nvPicPr>
        <xdr:cNvPr id="2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79502" y="2235200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148167</xdr:colOff>
      <xdr:row>91</xdr:row>
      <xdr:rowOff>465666</xdr:rowOff>
    </xdr:from>
    <xdr:to>
      <xdr:col>1</xdr:col>
      <xdr:colOff>1557867</xdr:colOff>
      <xdr:row>91</xdr:row>
      <xdr:rowOff>751416</xdr:rowOff>
    </xdr:to>
    <xdr:pic>
      <xdr:nvPicPr>
        <xdr:cNvPr id="2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14917" y="6953249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148167</xdr:colOff>
      <xdr:row>102</xdr:row>
      <xdr:rowOff>465666</xdr:rowOff>
    </xdr:from>
    <xdr:to>
      <xdr:col>1</xdr:col>
      <xdr:colOff>1557867</xdr:colOff>
      <xdr:row>102</xdr:row>
      <xdr:rowOff>751416</xdr:rowOff>
    </xdr:to>
    <xdr:pic>
      <xdr:nvPicPr>
        <xdr:cNvPr id="2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14917" y="32744833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108</xdr:row>
      <xdr:rowOff>328087</xdr:rowOff>
    </xdr:from>
    <xdr:to>
      <xdr:col>1</xdr:col>
      <xdr:colOff>1780110</xdr:colOff>
      <xdr:row>108</xdr:row>
      <xdr:rowOff>613837</xdr:rowOff>
    </xdr:to>
    <xdr:pic>
      <xdr:nvPicPr>
        <xdr:cNvPr id="28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427778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381000</xdr:colOff>
      <xdr:row>119</xdr:row>
      <xdr:rowOff>338666</xdr:rowOff>
    </xdr:from>
    <xdr:to>
      <xdr:col>1</xdr:col>
      <xdr:colOff>1790700</xdr:colOff>
      <xdr:row>119</xdr:row>
      <xdr:rowOff>624416</xdr:rowOff>
    </xdr:to>
    <xdr:pic>
      <xdr:nvPicPr>
        <xdr:cNvPr id="2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47750" y="46852416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381000</xdr:colOff>
      <xdr:row>126</xdr:row>
      <xdr:rowOff>338666</xdr:rowOff>
    </xdr:from>
    <xdr:to>
      <xdr:col>1</xdr:col>
      <xdr:colOff>1790700</xdr:colOff>
      <xdr:row>126</xdr:row>
      <xdr:rowOff>624416</xdr:rowOff>
    </xdr:to>
    <xdr:pic>
      <xdr:nvPicPr>
        <xdr:cNvPr id="30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47750" y="46492583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131</xdr:row>
      <xdr:rowOff>328087</xdr:rowOff>
    </xdr:from>
    <xdr:to>
      <xdr:col>1</xdr:col>
      <xdr:colOff>1780110</xdr:colOff>
      <xdr:row>131</xdr:row>
      <xdr:rowOff>613837</xdr:rowOff>
    </xdr:to>
    <xdr:pic>
      <xdr:nvPicPr>
        <xdr:cNvPr id="31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4257675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138</xdr:row>
      <xdr:rowOff>328087</xdr:rowOff>
    </xdr:from>
    <xdr:to>
      <xdr:col>1</xdr:col>
      <xdr:colOff>1780110</xdr:colOff>
      <xdr:row>138</xdr:row>
      <xdr:rowOff>613837</xdr:rowOff>
    </xdr:to>
    <xdr:pic>
      <xdr:nvPicPr>
        <xdr:cNvPr id="3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5085292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143</xdr:row>
      <xdr:rowOff>328087</xdr:rowOff>
    </xdr:from>
    <xdr:to>
      <xdr:col>1</xdr:col>
      <xdr:colOff>1780110</xdr:colOff>
      <xdr:row>143</xdr:row>
      <xdr:rowOff>613837</xdr:rowOff>
    </xdr:to>
    <xdr:pic>
      <xdr:nvPicPr>
        <xdr:cNvPr id="3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5085292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148</xdr:row>
      <xdr:rowOff>328087</xdr:rowOff>
    </xdr:from>
    <xdr:to>
      <xdr:col>1</xdr:col>
      <xdr:colOff>1780110</xdr:colOff>
      <xdr:row>148</xdr:row>
      <xdr:rowOff>613837</xdr:rowOff>
    </xdr:to>
    <xdr:pic>
      <xdr:nvPicPr>
        <xdr:cNvPr id="3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5622925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155</xdr:row>
      <xdr:rowOff>328087</xdr:rowOff>
    </xdr:from>
    <xdr:to>
      <xdr:col>1</xdr:col>
      <xdr:colOff>1780110</xdr:colOff>
      <xdr:row>155</xdr:row>
      <xdr:rowOff>613837</xdr:rowOff>
    </xdr:to>
    <xdr:pic>
      <xdr:nvPicPr>
        <xdr:cNvPr id="3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5835650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160</xdr:row>
      <xdr:rowOff>328087</xdr:rowOff>
    </xdr:from>
    <xdr:to>
      <xdr:col>1</xdr:col>
      <xdr:colOff>1780110</xdr:colOff>
      <xdr:row>160</xdr:row>
      <xdr:rowOff>613837</xdr:rowOff>
    </xdr:to>
    <xdr:pic>
      <xdr:nvPicPr>
        <xdr:cNvPr id="3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611928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167</xdr:row>
      <xdr:rowOff>328087</xdr:rowOff>
    </xdr:from>
    <xdr:to>
      <xdr:col>1</xdr:col>
      <xdr:colOff>1780110</xdr:colOff>
      <xdr:row>167</xdr:row>
      <xdr:rowOff>613837</xdr:rowOff>
    </xdr:to>
    <xdr:pic>
      <xdr:nvPicPr>
        <xdr:cNvPr id="37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611928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172</xdr:row>
      <xdr:rowOff>328087</xdr:rowOff>
    </xdr:from>
    <xdr:to>
      <xdr:col>1</xdr:col>
      <xdr:colOff>1780110</xdr:colOff>
      <xdr:row>172</xdr:row>
      <xdr:rowOff>613837</xdr:rowOff>
    </xdr:to>
    <xdr:pic>
      <xdr:nvPicPr>
        <xdr:cNvPr id="38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6609292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179</xdr:row>
      <xdr:rowOff>328087</xdr:rowOff>
    </xdr:from>
    <xdr:to>
      <xdr:col>1</xdr:col>
      <xdr:colOff>1780110</xdr:colOff>
      <xdr:row>179</xdr:row>
      <xdr:rowOff>613837</xdr:rowOff>
    </xdr:to>
    <xdr:pic>
      <xdr:nvPicPr>
        <xdr:cNvPr id="3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6609292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184</xdr:row>
      <xdr:rowOff>328087</xdr:rowOff>
    </xdr:from>
    <xdr:to>
      <xdr:col>1</xdr:col>
      <xdr:colOff>1780110</xdr:colOff>
      <xdr:row>184</xdr:row>
      <xdr:rowOff>613837</xdr:rowOff>
    </xdr:to>
    <xdr:pic>
      <xdr:nvPicPr>
        <xdr:cNvPr id="40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6835775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189</xdr:row>
      <xdr:rowOff>328087</xdr:rowOff>
    </xdr:from>
    <xdr:to>
      <xdr:col>1</xdr:col>
      <xdr:colOff>1780110</xdr:colOff>
      <xdr:row>189</xdr:row>
      <xdr:rowOff>613837</xdr:rowOff>
    </xdr:to>
    <xdr:pic>
      <xdr:nvPicPr>
        <xdr:cNvPr id="41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5085292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194</xdr:row>
      <xdr:rowOff>328087</xdr:rowOff>
    </xdr:from>
    <xdr:to>
      <xdr:col>1</xdr:col>
      <xdr:colOff>1780110</xdr:colOff>
      <xdr:row>194</xdr:row>
      <xdr:rowOff>613837</xdr:rowOff>
    </xdr:to>
    <xdr:pic>
      <xdr:nvPicPr>
        <xdr:cNvPr id="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7537450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381000</xdr:colOff>
      <xdr:row>201</xdr:row>
      <xdr:rowOff>338666</xdr:rowOff>
    </xdr:from>
    <xdr:to>
      <xdr:col>1</xdr:col>
      <xdr:colOff>1790700</xdr:colOff>
      <xdr:row>201</xdr:row>
      <xdr:rowOff>624416</xdr:rowOff>
    </xdr:to>
    <xdr:pic>
      <xdr:nvPicPr>
        <xdr:cNvPr id="4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47750" y="49074916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381000</xdr:colOff>
      <xdr:row>209</xdr:row>
      <xdr:rowOff>338666</xdr:rowOff>
    </xdr:from>
    <xdr:to>
      <xdr:col>1</xdr:col>
      <xdr:colOff>1790700</xdr:colOff>
      <xdr:row>209</xdr:row>
      <xdr:rowOff>624416</xdr:rowOff>
    </xdr:to>
    <xdr:pic>
      <xdr:nvPicPr>
        <xdr:cNvPr id="4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47750" y="82137249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230</xdr:row>
      <xdr:rowOff>328087</xdr:rowOff>
    </xdr:from>
    <xdr:to>
      <xdr:col>1</xdr:col>
      <xdr:colOff>1780110</xdr:colOff>
      <xdr:row>230</xdr:row>
      <xdr:rowOff>613837</xdr:rowOff>
    </xdr:to>
    <xdr:pic>
      <xdr:nvPicPr>
        <xdr:cNvPr id="48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916728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235</xdr:row>
      <xdr:rowOff>328087</xdr:rowOff>
    </xdr:from>
    <xdr:to>
      <xdr:col>1</xdr:col>
      <xdr:colOff>1780110</xdr:colOff>
      <xdr:row>235</xdr:row>
      <xdr:rowOff>613837</xdr:rowOff>
    </xdr:to>
    <xdr:pic>
      <xdr:nvPicPr>
        <xdr:cNvPr id="50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9469967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240</xdr:row>
      <xdr:rowOff>328087</xdr:rowOff>
    </xdr:from>
    <xdr:to>
      <xdr:col>1</xdr:col>
      <xdr:colOff>1780110</xdr:colOff>
      <xdr:row>240</xdr:row>
      <xdr:rowOff>613837</xdr:rowOff>
    </xdr:to>
    <xdr:pic>
      <xdr:nvPicPr>
        <xdr:cNvPr id="51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9674225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245</xdr:row>
      <xdr:rowOff>328087</xdr:rowOff>
    </xdr:from>
    <xdr:to>
      <xdr:col>1</xdr:col>
      <xdr:colOff>1780110</xdr:colOff>
      <xdr:row>245</xdr:row>
      <xdr:rowOff>613837</xdr:rowOff>
    </xdr:to>
    <xdr:pic>
      <xdr:nvPicPr>
        <xdr:cNvPr id="5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986578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250</xdr:row>
      <xdr:rowOff>328087</xdr:rowOff>
    </xdr:from>
    <xdr:to>
      <xdr:col>1</xdr:col>
      <xdr:colOff>1780110</xdr:colOff>
      <xdr:row>250</xdr:row>
      <xdr:rowOff>613837</xdr:rowOff>
    </xdr:to>
    <xdr:pic>
      <xdr:nvPicPr>
        <xdr:cNvPr id="5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0057342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255</xdr:row>
      <xdr:rowOff>328087</xdr:rowOff>
    </xdr:from>
    <xdr:to>
      <xdr:col>1</xdr:col>
      <xdr:colOff>1780110</xdr:colOff>
      <xdr:row>255</xdr:row>
      <xdr:rowOff>613837</xdr:rowOff>
    </xdr:to>
    <xdr:pic>
      <xdr:nvPicPr>
        <xdr:cNvPr id="5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026583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148167</xdr:colOff>
      <xdr:row>268</xdr:row>
      <xdr:rowOff>465666</xdr:rowOff>
    </xdr:from>
    <xdr:to>
      <xdr:col>1</xdr:col>
      <xdr:colOff>1557867</xdr:colOff>
      <xdr:row>268</xdr:row>
      <xdr:rowOff>751416</xdr:rowOff>
    </xdr:to>
    <xdr:pic>
      <xdr:nvPicPr>
        <xdr:cNvPr id="5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14917" y="40216666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278</xdr:row>
      <xdr:rowOff>328087</xdr:rowOff>
    </xdr:from>
    <xdr:to>
      <xdr:col>1</xdr:col>
      <xdr:colOff>1780110</xdr:colOff>
      <xdr:row>278</xdr:row>
      <xdr:rowOff>613837</xdr:rowOff>
    </xdr:to>
    <xdr:pic>
      <xdr:nvPicPr>
        <xdr:cNvPr id="5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986578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285</xdr:row>
      <xdr:rowOff>328087</xdr:rowOff>
    </xdr:from>
    <xdr:to>
      <xdr:col>1</xdr:col>
      <xdr:colOff>1780110</xdr:colOff>
      <xdr:row>285</xdr:row>
      <xdr:rowOff>613837</xdr:rowOff>
    </xdr:to>
    <xdr:pic>
      <xdr:nvPicPr>
        <xdr:cNvPr id="57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1353800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302</xdr:row>
      <xdr:rowOff>328087</xdr:rowOff>
    </xdr:from>
    <xdr:to>
      <xdr:col>1</xdr:col>
      <xdr:colOff>1780110</xdr:colOff>
      <xdr:row>302</xdr:row>
      <xdr:rowOff>613837</xdr:rowOff>
    </xdr:to>
    <xdr:pic>
      <xdr:nvPicPr>
        <xdr:cNvPr id="58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1655425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313</xdr:row>
      <xdr:rowOff>328087</xdr:rowOff>
    </xdr:from>
    <xdr:to>
      <xdr:col>1</xdr:col>
      <xdr:colOff>1780110</xdr:colOff>
      <xdr:row>313</xdr:row>
      <xdr:rowOff>613837</xdr:rowOff>
    </xdr:to>
    <xdr:pic>
      <xdr:nvPicPr>
        <xdr:cNvPr id="5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2241742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322</xdr:row>
      <xdr:rowOff>328087</xdr:rowOff>
    </xdr:from>
    <xdr:to>
      <xdr:col>1</xdr:col>
      <xdr:colOff>1780110</xdr:colOff>
      <xdr:row>322</xdr:row>
      <xdr:rowOff>613837</xdr:rowOff>
    </xdr:to>
    <xdr:pic>
      <xdr:nvPicPr>
        <xdr:cNvPr id="61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271693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327</xdr:row>
      <xdr:rowOff>328087</xdr:rowOff>
    </xdr:from>
    <xdr:to>
      <xdr:col>1</xdr:col>
      <xdr:colOff>1780110</xdr:colOff>
      <xdr:row>327</xdr:row>
      <xdr:rowOff>613837</xdr:rowOff>
    </xdr:to>
    <xdr:pic>
      <xdr:nvPicPr>
        <xdr:cNvPr id="6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3208000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332</xdr:row>
      <xdr:rowOff>328087</xdr:rowOff>
    </xdr:from>
    <xdr:to>
      <xdr:col>1</xdr:col>
      <xdr:colOff>1780110</xdr:colOff>
      <xdr:row>332</xdr:row>
      <xdr:rowOff>613837</xdr:rowOff>
    </xdr:to>
    <xdr:pic>
      <xdr:nvPicPr>
        <xdr:cNvPr id="6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3433425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337</xdr:row>
      <xdr:rowOff>328087</xdr:rowOff>
    </xdr:from>
    <xdr:to>
      <xdr:col>1</xdr:col>
      <xdr:colOff>1780110</xdr:colOff>
      <xdr:row>337</xdr:row>
      <xdr:rowOff>613837</xdr:rowOff>
    </xdr:to>
    <xdr:pic>
      <xdr:nvPicPr>
        <xdr:cNvPr id="6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3433425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346</xdr:row>
      <xdr:rowOff>328087</xdr:rowOff>
    </xdr:from>
    <xdr:to>
      <xdr:col>1</xdr:col>
      <xdr:colOff>1780110</xdr:colOff>
      <xdr:row>346</xdr:row>
      <xdr:rowOff>613837</xdr:rowOff>
    </xdr:to>
    <xdr:pic>
      <xdr:nvPicPr>
        <xdr:cNvPr id="6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3976350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357</xdr:row>
      <xdr:rowOff>328087</xdr:rowOff>
    </xdr:from>
    <xdr:to>
      <xdr:col>1</xdr:col>
      <xdr:colOff>1780110</xdr:colOff>
      <xdr:row>357</xdr:row>
      <xdr:rowOff>613837</xdr:rowOff>
    </xdr:to>
    <xdr:pic>
      <xdr:nvPicPr>
        <xdr:cNvPr id="6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3674725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364</xdr:row>
      <xdr:rowOff>328087</xdr:rowOff>
    </xdr:from>
    <xdr:to>
      <xdr:col>1</xdr:col>
      <xdr:colOff>1780110</xdr:colOff>
      <xdr:row>364</xdr:row>
      <xdr:rowOff>613837</xdr:rowOff>
    </xdr:to>
    <xdr:pic>
      <xdr:nvPicPr>
        <xdr:cNvPr id="67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471718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369</xdr:row>
      <xdr:rowOff>328087</xdr:rowOff>
    </xdr:from>
    <xdr:to>
      <xdr:col>1</xdr:col>
      <xdr:colOff>1780110</xdr:colOff>
      <xdr:row>369</xdr:row>
      <xdr:rowOff>613837</xdr:rowOff>
    </xdr:to>
    <xdr:pic>
      <xdr:nvPicPr>
        <xdr:cNvPr id="68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5012458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374</xdr:row>
      <xdr:rowOff>328087</xdr:rowOff>
    </xdr:from>
    <xdr:to>
      <xdr:col>1</xdr:col>
      <xdr:colOff>1780110</xdr:colOff>
      <xdr:row>374</xdr:row>
      <xdr:rowOff>613837</xdr:rowOff>
    </xdr:to>
    <xdr:pic>
      <xdr:nvPicPr>
        <xdr:cNvPr id="6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5234708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379</xdr:row>
      <xdr:rowOff>328087</xdr:rowOff>
    </xdr:from>
    <xdr:to>
      <xdr:col>1</xdr:col>
      <xdr:colOff>1780110</xdr:colOff>
      <xdr:row>379</xdr:row>
      <xdr:rowOff>613837</xdr:rowOff>
    </xdr:to>
    <xdr:pic>
      <xdr:nvPicPr>
        <xdr:cNvPr id="70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5458017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384</xdr:row>
      <xdr:rowOff>328087</xdr:rowOff>
    </xdr:from>
    <xdr:to>
      <xdr:col>1</xdr:col>
      <xdr:colOff>1780110</xdr:colOff>
      <xdr:row>384</xdr:row>
      <xdr:rowOff>613837</xdr:rowOff>
    </xdr:to>
    <xdr:pic>
      <xdr:nvPicPr>
        <xdr:cNvPr id="71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566333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389</xdr:row>
      <xdr:rowOff>328087</xdr:rowOff>
    </xdr:from>
    <xdr:to>
      <xdr:col>1</xdr:col>
      <xdr:colOff>1780110</xdr:colOff>
      <xdr:row>389</xdr:row>
      <xdr:rowOff>613837</xdr:rowOff>
    </xdr:to>
    <xdr:pic>
      <xdr:nvPicPr>
        <xdr:cNvPr id="7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5868650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394</xdr:row>
      <xdr:rowOff>328087</xdr:rowOff>
    </xdr:from>
    <xdr:to>
      <xdr:col>1</xdr:col>
      <xdr:colOff>1780110</xdr:colOff>
      <xdr:row>394</xdr:row>
      <xdr:rowOff>613837</xdr:rowOff>
    </xdr:to>
    <xdr:pic>
      <xdr:nvPicPr>
        <xdr:cNvPr id="7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6073967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399</xdr:row>
      <xdr:rowOff>328087</xdr:rowOff>
    </xdr:from>
    <xdr:to>
      <xdr:col>1</xdr:col>
      <xdr:colOff>1780110</xdr:colOff>
      <xdr:row>399</xdr:row>
      <xdr:rowOff>613837</xdr:rowOff>
    </xdr:to>
    <xdr:pic>
      <xdr:nvPicPr>
        <xdr:cNvPr id="7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6279283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404</xdr:row>
      <xdr:rowOff>328087</xdr:rowOff>
    </xdr:from>
    <xdr:to>
      <xdr:col>1</xdr:col>
      <xdr:colOff>1780110</xdr:colOff>
      <xdr:row>404</xdr:row>
      <xdr:rowOff>613837</xdr:rowOff>
    </xdr:to>
    <xdr:pic>
      <xdr:nvPicPr>
        <xdr:cNvPr id="7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6484600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409</xdr:row>
      <xdr:rowOff>328087</xdr:rowOff>
    </xdr:from>
    <xdr:to>
      <xdr:col>1</xdr:col>
      <xdr:colOff>1780110</xdr:colOff>
      <xdr:row>409</xdr:row>
      <xdr:rowOff>613837</xdr:rowOff>
    </xdr:to>
    <xdr:pic>
      <xdr:nvPicPr>
        <xdr:cNvPr id="7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6689917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414</xdr:row>
      <xdr:rowOff>328087</xdr:rowOff>
    </xdr:from>
    <xdr:to>
      <xdr:col>1</xdr:col>
      <xdr:colOff>1780110</xdr:colOff>
      <xdr:row>414</xdr:row>
      <xdr:rowOff>613837</xdr:rowOff>
    </xdr:to>
    <xdr:pic>
      <xdr:nvPicPr>
        <xdr:cNvPr id="77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6880417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433</xdr:row>
      <xdr:rowOff>328087</xdr:rowOff>
    </xdr:from>
    <xdr:to>
      <xdr:col>1</xdr:col>
      <xdr:colOff>1780110</xdr:colOff>
      <xdr:row>433</xdr:row>
      <xdr:rowOff>613837</xdr:rowOff>
    </xdr:to>
    <xdr:pic>
      <xdr:nvPicPr>
        <xdr:cNvPr id="78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6880417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448</xdr:row>
      <xdr:rowOff>328087</xdr:rowOff>
    </xdr:from>
    <xdr:to>
      <xdr:col>1</xdr:col>
      <xdr:colOff>1780110</xdr:colOff>
      <xdr:row>448</xdr:row>
      <xdr:rowOff>613837</xdr:rowOff>
    </xdr:to>
    <xdr:pic>
      <xdr:nvPicPr>
        <xdr:cNvPr id="7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77239087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463</xdr:row>
      <xdr:rowOff>328087</xdr:rowOff>
    </xdr:from>
    <xdr:to>
      <xdr:col>1</xdr:col>
      <xdr:colOff>1780110</xdr:colOff>
      <xdr:row>463</xdr:row>
      <xdr:rowOff>613837</xdr:rowOff>
    </xdr:to>
    <xdr:pic>
      <xdr:nvPicPr>
        <xdr:cNvPr id="80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81980420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474</xdr:row>
      <xdr:rowOff>328087</xdr:rowOff>
    </xdr:from>
    <xdr:to>
      <xdr:col>1</xdr:col>
      <xdr:colOff>1780110</xdr:colOff>
      <xdr:row>474</xdr:row>
      <xdr:rowOff>613837</xdr:rowOff>
    </xdr:to>
    <xdr:pic>
      <xdr:nvPicPr>
        <xdr:cNvPr id="81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8672175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370410</xdr:colOff>
      <xdr:row>503</xdr:row>
      <xdr:rowOff>328087</xdr:rowOff>
    </xdr:from>
    <xdr:to>
      <xdr:col>1</xdr:col>
      <xdr:colOff>1780110</xdr:colOff>
      <xdr:row>503</xdr:row>
      <xdr:rowOff>613837</xdr:rowOff>
    </xdr:to>
    <xdr:pic>
      <xdr:nvPicPr>
        <xdr:cNvPr id="8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7160" y="190341254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412752</xdr:colOff>
      <xdr:row>72</xdr:row>
      <xdr:rowOff>328083</xdr:rowOff>
    </xdr:from>
    <xdr:to>
      <xdr:col>1</xdr:col>
      <xdr:colOff>1822452</xdr:colOff>
      <xdr:row>72</xdr:row>
      <xdr:rowOff>613833</xdr:rowOff>
    </xdr:to>
    <xdr:pic>
      <xdr:nvPicPr>
        <xdr:cNvPr id="8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79502" y="25283583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381000</xdr:colOff>
      <xdr:row>204</xdr:row>
      <xdr:rowOff>338666</xdr:rowOff>
    </xdr:from>
    <xdr:to>
      <xdr:col>1</xdr:col>
      <xdr:colOff>1790700</xdr:colOff>
      <xdr:row>204</xdr:row>
      <xdr:rowOff>624416</xdr:rowOff>
    </xdr:to>
    <xdr:pic>
      <xdr:nvPicPr>
        <xdr:cNvPr id="8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47750" y="78560083"/>
          <a:ext cx="140970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381000</xdr:colOff>
      <xdr:row>214</xdr:row>
      <xdr:rowOff>338666</xdr:rowOff>
    </xdr:from>
    <xdr:to>
      <xdr:col>1</xdr:col>
      <xdr:colOff>1790700</xdr:colOff>
      <xdr:row>214</xdr:row>
      <xdr:rowOff>624416</xdr:rowOff>
    </xdr:to>
    <xdr:pic>
      <xdr:nvPicPr>
        <xdr:cNvPr id="8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47750" y="82211333"/>
          <a:ext cx="1409700" cy="2857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package" Target="../embeddings/_________Microsoft_Office_Word2.docx"/><Relationship Id="rId4" Type="http://schemas.openxmlformats.org/officeDocument/2006/relationships/package" Target="../embeddings/_________Microsoft_Office_Word1.docx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21"/>
  <sheetViews>
    <sheetView tabSelected="1" zoomScale="80" zoomScaleNormal="80" workbookViewId="0">
      <pane xSplit="7" ySplit="12" topLeftCell="H70" activePane="bottomRight" state="frozen"/>
      <selection pane="topRight" activeCell="H1" sqref="H1"/>
      <selection pane="bottomLeft" activeCell="A13" sqref="A13"/>
      <selection pane="bottomRight" activeCell="I75" sqref="I75"/>
    </sheetView>
  </sheetViews>
  <sheetFormatPr defaultRowHeight="15"/>
  <cols>
    <col min="1" max="1" width="6.5703125" customWidth="1"/>
    <col min="2" max="2" width="33.85546875" customWidth="1"/>
    <col min="5" max="5" width="11" customWidth="1"/>
    <col min="6" max="6" width="28.7109375" customWidth="1"/>
    <col min="7" max="7" width="15.42578125" customWidth="1"/>
    <col min="10" max="10" width="10.28515625" bestFit="1" customWidth="1"/>
    <col min="13" max="13" width="11.28515625" customWidth="1"/>
    <col min="14" max="14" width="9.140625" customWidth="1"/>
  </cols>
  <sheetData>
    <row r="1" spans="1:16">
      <c r="J1" s="51" t="s">
        <v>327</v>
      </c>
      <c r="K1" s="51"/>
      <c r="L1" s="51"/>
      <c r="M1" s="51"/>
      <c r="N1" s="51"/>
      <c r="O1" s="51"/>
      <c r="P1" s="51"/>
    </row>
    <row r="2" spans="1:16">
      <c r="C2" s="52" t="s">
        <v>328</v>
      </c>
      <c r="D2" s="52"/>
      <c r="E2" s="52"/>
      <c r="F2" s="52"/>
      <c r="G2" s="52"/>
      <c r="H2" s="52"/>
      <c r="I2" s="52"/>
      <c r="J2" s="52"/>
      <c r="K2" s="52"/>
    </row>
    <row r="3" spans="1:16" ht="15.75" thickBot="1"/>
    <row r="4" spans="1:16" ht="24" customHeight="1" thickTop="1" thickBot="1">
      <c r="A4" s="75" t="s">
        <v>0</v>
      </c>
      <c r="B4" s="78" t="s">
        <v>1</v>
      </c>
      <c r="C4" s="79" t="s">
        <v>2</v>
      </c>
      <c r="D4" s="80"/>
      <c r="E4" s="80"/>
      <c r="F4" s="80"/>
      <c r="G4" s="81"/>
      <c r="H4" s="82" t="s">
        <v>3</v>
      </c>
      <c r="I4" s="80"/>
      <c r="J4" s="81"/>
      <c r="K4" s="82" t="s">
        <v>4</v>
      </c>
      <c r="L4" s="80"/>
      <c r="M4" s="80"/>
      <c r="N4" s="80"/>
      <c r="O4" s="80"/>
      <c r="P4" s="81"/>
    </row>
    <row r="5" spans="1:16" ht="96" customHeight="1">
      <c r="A5" s="76"/>
      <c r="B5" s="67"/>
      <c r="C5" s="83" t="s">
        <v>5</v>
      </c>
      <c r="D5" s="84"/>
      <c r="E5" s="8" t="s">
        <v>23</v>
      </c>
      <c r="F5" s="3"/>
      <c r="G5" s="101" t="s">
        <v>20</v>
      </c>
      <c r="H5" s="89" t="s">
        <v>9</v>
      </c>
      <c r="I5" s="90"/>
      <c r="J5" s="104" t="s">
        <v>21</v>
      </c>
      <c r="K5" s="95" t="s">
        <v>10</v>
      </c>
      <c r="L5" s="66" t="s">
        <v>11</v>
      </c>
      <c r="M5" s="66" t="s">
        <v>12</v>
      </c>
      <c r="N5" s="66" t="s">
        <v>13</v>
      </c>
      <c r="O5" s="66" t="s">
        <v>14</v>
      </c>
      <c r="P5" s="98" t="s">
        <v>22</v>
      </c>
    </row>
    <row r="6" spans="1:16">
      <c r="A6" s="76"/>
      <c r="B6" s="67"/>
      <c r="C6" s="85"/>
      <c r="D6" s="86"/>
      <c r="E6" s="7"/>
      <c r="F6" s="3" t="s">
        <v>6</v>
      </c>
      <c r="G6" s="102"/>
      <c r="H6" s="91"/>
      <c r="I6" s="92"/>
      <c r="J6" s="105"/>
      <c r="K6" s="96"/>
      <c r="L6" s="67"/>
      <c r="M6" s="67"/>
      <c r="N6" s="67"/>
      <c r="O6" s="67"/>
      <c r="P6" s="99"/>
    </row>
    <row r="7" spans="1:16">
      <c r="A7" s="76"/>
      <c r="B7" s="67"/>
      <c r="C7" s="85"/>
      <c r="D7" s="86"/>
      <c r="E7" s="1"/>
      <c r="G7" s="102"/>
      <c r="H7" s="91"/>
      <c r="I7" s="92"/>
      <c r="J7" s="105"/>
      <c r="K7" s="96"/>
      <c r="L7" s="67"/>
      <c r="M7" s="67"/>
      <c r="N7" s="67"/>
      <c r="O7" s="67"/>
      <c r="P7" s="99"/>
    </row>
    <row r="8" spans="1:16">
      <c r="A8" s="76"/>
      <c r="B8" s="67"/>
      <c r="C8" s="85"/>
      <c r="D8" s="86"/>
      <c r="E8" s="1"/>
      <c r="F8" s="4"/>
      <c r="G8" s="102"/>
      <c r="H8" s="91"/>
      <c r="I8" s="92"/>
      <c r="J8" s="105"/>
      <c r="K8" s="96"/>
      <c r="L8" s="67"/>
      <c r="M8" s="67"/>
      <c r="N8" s="67"/>
      <c r="O8" s="67"/>
      <c r="P8" s="99"/>
    </row>
    <row r="9" spans="1:16">
      <c r="A9" s="76"/>
      <c r="B9" s="67"/>
      <c r="C9" s="85"/>
      <c r="D9" s="86"/>
      <c r="E9" s="1"/>
      <c r="F9" s="5" t="s">
        <v>7</v>
      </c>
      <c r="G9" s="102"/>
      <c r="H9" s="91"/>
      <c r="I9" s="92"/>
      <c r="J9" s="105"/>
      <c r="K9" s="96"/>
      <c r="L9" s="67"/>
      <c r="M9" s="67"/>
      <c r="N9" s="67"/>
      <c r="O9" s="67"/>
      <c r="P9" s="99"/>
    </row>
    <row r="10" spans="1:16">
      <c r="A10" s="76"/>
      <c r="B10" s="67"/>
      <c r="C10" s="85"/>
      <c r="D10" s="86"/>
      <c r="E10" s="1"/>
      <c r="F10" s="5" t="s">
        <v>8</v>
      </c>
      <c r="G10" s="102"/>
      <c r="H10" s="91"/>
      <c r="I10" s="92"/>
      <c r="J10" s="105"/>
      <c r="K10" s="96"/>
      <c r="L10" s="67"/>
      <c r="M10" s="67"/>
      <c r="N10" s="67"/>
      <c r="O10" s="67"/>
      <c r="P10" s="99"/>
    </row>
    <row r="11" spans="1:16" ht="15.75" thickBot="1">
      <c r="A11" s="76"/>
      <c r="B11" s="67"/>
      <c r="C11" s="87"/>
      <c r="D11" s="88"/>
      <c r="E11" s="1"/>
      <c r="G11" s="102"/>
      <c r="H11" s="93"/>
      <c r="I11" s="94"/>
      <c r="J11" s="105"/>
      <c r="K11" s="97"/>
      <c r="L11" s="68"/>
      <c r="M11" s="68"/>
      <c r="N11" s="68"/>
      <c r="O11" s="68"/>
      <c r="P11" s="99"/>
    </row>
    <row r="12" spans="1:16">
      <c r="A12" s="76"/>
      <c r="B12" s="67"/>
      <c r="C12" s="69" t="s">
        <v>15</v>
      </c>
      <c r="D12" s="69" t="s">
        <v>16</v>
      </c>
      <c r="E12" s="1"/>
      <c r="G12" s="102"/>
      <c r="H12" s="71" t="s">
        <v>17</v>
      </c>
      <c r="I12" s="73" t="s">
        <v>18</v>
      </c>
      <c r="J12" s="105"/>
      <c r="K12" s="71" t="s">
        <v>19</v>
      </c>
      <c r="L12" s="69" t="s">
        <v>19</v>
      </c>
      <c r="M12" s="69" t="s">
        <v>19</v>
      </c>
      <c r="N12" s="69" t="s">
        <v>19</v>
      </c>
      <c r="O12" s="69" t="s">
        <v>19</v>
      </c>
      <c r="P12" s="99"/>
    </row>
    <row r="13" spans="1:16" ht="27" customHeight="1" thickBot="1">
      <c r="A13" s="77"/>
      <c r="B13" s="68"/>
      <c r="C13" s="70"/>
      <c r="D13" s="70"/>
      <c r="E13" s="2"/>
      <c r="F13" s="6"/>
      <c r="G13" s="103"/>
      <c r="H13" s="72"/>
      <c r="I13" s="74"/>
      <c r="J13" s="106"/>
      <c r="K13" s="72"/>
      <c r="L13" s="70"/>
      <c r="M13" s="70"/>
      <c r="N13" s="70"/>
      <c r="O13" s="70"/>
      <c r="P13" s="100"/>
    </row>
    <row r="14" spans="1:16">
      <c r="A14" s="9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10">
        <v>7</v>
      </c>
      <c r="H14" s="11">
        <v>8</v>
      </c>
      <c r="I14" s="11">
        <v>9</v>
      </c>
      <c r="J14" s="10">
        <v>10</v>
      </c>
      <c r="K14" s="11">
        <v>11</v>
      </c>
      <c r="L14" s="3">
        <v>12</v>
      </c>
      <c r="M14" s="3">
        <v>13</v>
      </c>
      <c r="N14" s="3">
        <v>14</v>
      </c>
      <c r="O14" s="3">
        <v>15</v>
      </c>
      <c r="P14" s="10">
        <v>16</v>
      </c>
    </row>
    <row r="15" spans="1:16" ht="16.5" customHeight="1">
      <c r="A15" s="56" t="s">
        <v>24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8"/>
    </row>
    <row r="16" spans="1:16">
      <c r="A16" s="63" t="s">
        <v>25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5"/>
    </row>
    <row r="17" spans="1:16" ht="35.25" customHeight="1">
      <c r="A17" s="16">
        <v>1</v>
      </c>
      <c r="B17" s="60" t="s">
        <v>300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2"/>
    </row>
    <row r="18" spans="1:16" ht="44.25" customHeight="1">
      <c r="A18" s="59" t="s">
        <v>34</v>
      </c>
      <c r="B18" s="59"/>
      <c r="C18" s="59"/>
      <c r="D18" s="59"/>
      <c r="E18" s="59"/>
      <c r="F18" s="59"/>
      <c r="G18" s="59"/>
      <c r="H18" s="12" t="s">
        <v>28</v>
      </c>
      <c r="I18" s="12" t="s">
        <v>28</v>
      </c>
      <c r="J18" s="12" t="s">
        <v>28</v>
      </c>
      <c r="K18" s="12" t="s">
        <v>28</v>
      </c>
      <c r="L18" s="12" t="s">
        <v>28</v>
      </c>
      <c r="M18" s="12" t="s">
        <v>28</v>
      </c>
      <c r="N18" s="12" t="s">
        <v>28</v>
      </c>
      <c r="O18" s="12" t="s">
        <v>28</v>
      </c>
      <c r="P18" s="12" t="s">
        <v>28</v>
      </c>
    </row>
    <row r="19" spans="1:16">
      <c r="A19" s="15"/>
      <c r="B19" s="15"/>
      <c r="C19" s="15">
        <v>11500</v>
      </c>
      <c r="D19" s="15">
        <v>11528</v>
      </c>
      <c r="E19" s="15">
        <v>1</v>
      </c>
      <c r="F19" s="15" t="s">
        <v>28</v>
      </c>
      <c r="G19" s="15" t="s">
        <v>28</v>
      </c>
      <c r="H19" s="12" t="s">
        <v>28</v>
      </c>
      <c r="I19" s="12" t="s">
        <v>28</v>
      </c>
      <c r="J19" s="12" t="s">
        <v>28</v>
      </c>
      <c r="K19" s="12" t="s">
        <v>28</v>
      </c>
      <c r="L19" s="12" t="s">
        <v>28</v>
      </c>
      <c r="M19" s="12" t="s">
        <v>28</v>
      </c>
      <c r="N19" s="12" t="s">
        <v>28</v>
      </c>
      <c r="O19" s="12" t="s">
        <v>28</v>
      </c>
      <c r="P19" s="12" t="s">
        <v>28</v>
      </c>
    </row>
    <row r="20" spans="1:16" ht="56.25" customHeight="1">
      <c r="A20" s="59" t="s">
        <v>301</v>
      </c>
      <c r="B20" s="59"/>
      <c r="C20" s="59"/>
      <c r="D20" s="59"/>
      <c r="E20" s="59"/>
      <c r="F20" s="59"/>
      <c r="G20" s="59"/>
      <c r="H20" s="12" t="s">
        <v>28</v>
      </c>
      <c r="I20" s="12" t="s">
        <v>28</v>
      </c>
      <c r="J20" s="12" t="s">
        <v>28</v>
      </c>
      <c r="K20" s="12" t="s">
        <v>28</v>
      </c>
      <c r="L20" s="12" t="s">
        <v>28</v>
      </c>
      <c r="M20" s="12" t="s">
        <v>28</v>
      </c>
      <c r="N20" s="12" t="s">
        <v>28</v>
      </c>
      <c r="O20" s="12" t="s">
        <v>28</v>
      </c>
      <c r="P20" s="12" t="s">
        <v>28</v>
      </c>
    </row>
    <row r="21" spans="1:16">
      <c r="A21" s="14"/>
      <c r="B21" s="14"/>
      <c r="C21" s="15">
        <v>20</v>
      </c>
      <c r="D21" s="15">
        <v>20</v>
      </c>
      <c r="E21" s="15">
        <f>D21/C21</f>
        <v>1</v>
      </c>
      <c r="F21" s="12" t="s">
        <v>28</v>
      </c>
      <c r="G21" s="12" t="s">
        <v>28</v>
      </c>
      <c r="H21" s="12" t="s">
        <v>28</v>
      </c>
      <c r="I21" s="12" t="s">
        <v>28</v>
      </c>
      <c r="J21" s="12" t="s">
        <v>28</v>
      </c>
      <c r="K21" s="12" t="s">
        <v>28</v>
      </c>
      <c r="L21" s="12" t="s">
        <v>28</v>
      </c>
      <c r="M21" s="12" t="s">
        <v>28</v>
      </c>
      <c r="N21" s="12" t="s">
        <v>28</v>
      </c>
      <c r="O21" s="12" t="s">
        <v>28</v>
      </c>
      <c r="P21" s="12" t="s">
        <v>28</v>
      </c>
    </row>
    <row r="22" spans="1:16" ht="37.5" customHeight="1">
      <c r="A22" s="59" t="s">
        <v>302</v>
      </c>
      <c r="B22" s="59"/>
      <c r="C22" s="59"/>
      <c r="D22" s="59"/>
      <c r="E22" s="59"/>
      <c r="F22" s="59"/>
      <c r="G22" s="59"/>
      <c r="H22" s="12" t="s">
        <v>28</v>
      </c>
      <c r="I22" s="12" t="s">
        <v>28</v>
      </c>
      <c r="J22" s="12" t="s">
        <v>28</v>
      </c>
      <c r="K22" s="12" t="s">
        <v>28</v>
      </c>
      <c r="L22" s="12" t="s">
        <v>28</v>
      </c>
      <c r="M22" s="12" t="s">
        <v>28</v>
      </c>
      <c r="N22" s="12" t="s">
        <v>28</v>
      </c>
      <c r="O22" s="12" t="s">
        <v>28</v>
      </c>
      <c r="P22" s="12" t="s">
        <v>28</v>
      </c>
    </row>
    <row r="23" spans="1:16">
      <c r="A23" s="14"/>
      <c r="B23" s="14"/>
      <c r="C23" s="15">
        <v>72</v>
      </c>
      <c r="D23" s="15">
        <v>64</v>
      </c>
      <c r="E23" s="15">
        <v>0.89</v>
      </c>
      <c r="F23" s="12" t="s">
        <v>28</v>
      </c>
      <c r="G23" s="12" t="s">
        <v>28</v>
      </c>
      <c r="H23" s="12" t="s">
        <v>28</v>
      </c>
      <c r="I23" s="12" t="s">
        <v>28</v>
      </c>
      <c r="J23" s="12" t="s">
        <v>28</v>
      </c>
      <c r="K23" s="12" t="s">
        <v>28</v>
      </c>
      <c r="L23" s="12" t="s">
        <v>28</v>
      </c>
      <c r="M23" s="12" t="s">
        <v>28</v>
      </c>
      <c r="N23" s="12" t="s">
        <v>28</v>
      </c>
      <c r="O23" s="12" t="s">
        <v>28</v>
      </c>
      <c r="P23" s="12" t="s">
        <v>28</v>
      </c>
    </row>
    <row r="24" spans="1:16" ht="85.5" customHeight="1">
      <c r="A24" s="14"/>
      <c r="B24" s="13" t="s">
        <v>26</v>
      </c>
      <c r="C24" s="17" t="s">
        <v>28</v>
      </c>
      <c r="D24" s="17" t="s">
        <v>28</v>
      </c>
      <c r="E24" s="29">
        <v>0.96</v>
      </c>
      <c r="F24" s="17" t="s">
        <v>28</v>
      </c>
      <c r="G24" s="17" t="s">
        <v>28</v>
      </c>
      <c r="H24" s="17" t="s">
        <v>28</v>
      </c>
      <c r="I24" s="17" t="s">
        <v>28</v>
      </c>
      <c r="J24" s="17" t="s">
        <v>28</v>
      </c>
      <c r="K24" s="17" t="s">
        <v>28</v>
      </c>
      <c r="L24" s="17" t="s">
        <v>28</v>
      </c>
      <c r="M24" s="17" t="s">
        <v>28</v>
      </c>
      <c r="N24" s="17" t="s">
        <v>28</v>
      </c>
      <c r="O24" s="17" t="s">
        <v>28</v>
      </c>
      <c r="P24" s="17" t="s">
        <v>28</v>
      </c>
    </row>
    <row r="25" spans="1:16" ht="36">
      <c r="A25" s="14"/>
      <c r="B25" s="28" t="s">
        <v>27</v>
      </c>
      <c r="C25" s="17" t="s">
        <v>28</v>
      </c>
      <c r="D25" s="17" t="s">
        <v>28</v>
      </c>
      <c r="E25" s="17" t="s">
        <v>28</v>
      </c>
      <c r="F25" s="17" t="s">
        <v>28</v>
      </c>
      <c r="G25" s="17" t="s">
        <v>28</v>
      </c>
      <c r="H25" s="27">
        <v>2</v>
      </c>
      <c r="I25" s="27">
        <v>1</v>
      </c>
      <c r="J25" s="27">
        <f>I25/H25</f>
        <v>0.5</v>
      </c>
      <c r="K25" s="17" t="s">
        <v>28</v>
      </c>
      <c r="L25" s="17" t="s">
        <v>28</v>
      </c>
      <c r="M25" s="17" t="s">
        <v>28</v>
      </c>
      <c r="N25" s="17" t="s">
        <v>28</v>
      </c>
      <c r="O25" s="17" t="s">
        <v>28</v>
      </c>
      <c r="P25" s="17" t="s">
        <v>28</v>
      </c>
    </row>
    <row r="26" spans="1:16" ht="18" customHeight="1">
      <c r="A26" s="16">
        <v>2</v>
      </c>
      <c r="B26" s="60" t="s">
        <v>29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2"/>
    </row>
    <row r="27" spans="1:16" ht="44.25" customHeight="1">
      <c r="A27" s="59" t="s">
        <v>35</v>
      </c>
      <c r="B27" s="59"/>
      <c r="C27" s="59"/>
      <c r="D27" s="59"/>
      <c r="E27" s="59"/>
      <c r="F27" s="59"/>
      <c r="G27" s="59"/>
      <c r="H27" s="12" t="s">
        <v>28</v>
      </c>
      <c r="I27" s="12" t="s">
        <v>28</v>
      </c>
      <c r="J27" s="12" t="s">
        <v>28</v>
      </c>
      <c r="K27" s="12" t="s">
        <v>28</v>
      </c>
      <c r="L27" s="12" t="s">
        <v>28</v>
      </c>
      <c r="M27" s="12" t="s">
        <v>28</v>
      </c>
      <c r="N27" s="12" t="s">
        <v>28</v>
      </c>
      <c r="O27" s="12" t="s">
        <v>28</v>
      </c>
      <c r="P27" s="12" t="s">
        <v>28</v>
      </c>
    </row>
    <row r="28" spans="1:16">
      <c r="A28" s="14"/>
      <c r="B28" s="14"/>
      <c r="C28" s="15">
        <v>92.7</v>
      </c>
      <c r="D28" s="15">
        <v>92.7</v>
      </c>
      <c r="E28" s="15">
        <f>D28/C28</f>
        <v>1</v>
      </c>
      <c r="F28" s="12" t="s">
        <v>28</v>
      </c>
      <c r="G28" s="12" t="s">
        <v>28</v>
      </c>
      <c r="H28" s="12" t="s">
        <v>28</v>
      </c>
      <c r="I28" s="12" t="s">
        <v>28</v>
      </c>
      <c r="J28" s="12" t="s">
        <v>28</v>
      </c>
      <c r="K28" s="12" t="s">
        <v>28</v>
      </c>
      <c r="L28" s="12" t="s">
        <v>28</v>
      </c>
      <c r="M28" s="12" t="s">
        <v>28</v>
      </c>
      <c r="N28" s="12" t="s">
        <v>28</v>
      </c>
      <c r="O28" s="12" t="s">
        <v>28</v>
      </c>
      <c r="P28" s="12" t="s">
        <v>28</v>
      </c>
    </row>
    <row r="29" spans="1:16" ht="30" customHeight="1">
      <c r="A29" s="59" t="s">
        <v>36</v>
      </c>
      <c r="B29" s="59"/>
      <c r="C29" s="59"/>
      <c r="D29" s="59"/>
      <c r="E29" s="59"/>
      <c r="F29" s="59"/>
      <c r="G29" s="59"/>
      <c r="H29" s="12" t="s">
        <v>28</v>
      </c>
      <c r="I29" s="12" t="s">
        <v>28</v>
      </c>
      <c r="J29" s="12" t="s">
        <v>28</v>
      </c>
      <c r="K29" s="12" t="s">
        <v>28</v>
      </c>
      <c r="L29" s="12" t="s">
        <v>28</v>
      </c>
      <c r="M29" s="12" t="s">
        <v>28</v>
      </c>
      <c r="N29" s="12" t="s">
        <v>28</v>
      </c>
      <c r="O29" s="12" t="s">
        <v>28</v>
      </c>
      <c r="P29" s="12" t="s">
        <v>28</v>
      </c>
    </row>
    <row r="30" spans="1:16">
      <c r="A30" s="14"/>
      <c r="B30" s="14"/>
      <c r="C30" s="15">
        <v>55</v>
      </c>
      <c r="D30" s="15">
        <v>55</v>
      </c>
      <c r="E30" s="15">
        <f>D30/C30</f>
        <v>1</v>
      </c>
      <c r="F30" s="12" t="s">
        <v>28</v>
      </c>
      <c r="G30" s="12" t="s">
        <v>28</v>
      </c>
      <c r="H30" s="12" t="s">
        <v>28</v>
      </c>
      <c r="I30" s="12" t="s">
        <v>28</v>
      </c>
      <c r="J30" s="12" t="s">
        <v>28</v>
      </c>
      <c r="K30" s="12" t="s">
        <v>28</v>
      </c>
      <c r="L30" s="12" t="s">
        <v>28</v>
      </c>
      <c r="M30" s="12" t="s">
        <v>28</v>
      </c>
      <c r="N30" s="12" t="s">
        <v>28</v>
      </c>
      <c r="O30" s="12" t="s">
        <v>28</v>
      </c>
      <c r="P30" s="12" t="s">
        <v>28</v>
      </c>
    </row>
    <row r="31" spans="1:16" ht="85.5" customHeight="1">
      <c r="A31" s="14"/>
      <c r="B31" s="13" t="s">
        <v>32</v>
      </c>
      <c r="C31" s="17" t="s">
        <v>28</v>
      </c>
      <c r="D31" s="17" t="s">
        <v>28</v>
      </c>
      <c r="E31" s="29">
        <f>(E28+E30)/2</f>
        <v>1</v>
      </c>
      <c r="F31" s="17" t="s">
        <v>28</v>
      </c>
      <c r="G31" s="17" t="s">
        <v>28</v>
      </c>
      <c r="H31" s="17" t="s">
        <v>28</v>
      </c>
      <c r="I31" s="17" t="s">
        <v>28</v>
      </c>
      <c r="J31" s="17" t="s">
        <v>28</v>
      </c>
      <c r="K31" s="17" t="s">
        <v>28</v>
      </c>
      <c r="L31" s="17" t="s">
        <v>28</v>
      </c>
      <c r="M31" s="17" t="s">
        <v>28</v>
      </c>
      <c r="N31" s="17" t="s">
        <v>28</v>
      </c>
      <c r="O31" s="17" t="s">
        <v>28</v>
      </c>
      <c r="P31" s="17" t="s">
        <v>28</v>
      </c>
    </row>
    <row r="32" spans="1:16" ht="36">
      <c r="A32" s="14"/>
      <c r="B32" s="28" t="s">
        <v>31</v>
      </c>
      <c r="C32" s="17" t="s">
        <v>28</v>
      </c>
      <c r="D32" s="17" t="s">
        <v>28</v>
      </c>
      <c r="E32" s="17" t="s">
        <v>28</v>
      </c>
      <c r="F32" s="17" t="s">
        <v>28</v>
      </c>
      <c r="G32" s="17" t="s">
        <v>28</v>
      </c>
      <c r="H32" s="27">
        <v>1</v>
      </c>
      <c r="I32" s="27">
        <v>1</v>
      </c>
      <c r="J32" s="27">
        <f>I32/H32</f>
        <v>1</v>
      </c>
      <c r="K32" s="17" t="s">
        <v>28</v>
      </c>
      <c r="L32" s="17" t="s">
        <v>28</v>
      </c>
      <c r="M32" s="17" t="s">
        <v>28</v>
      </c>
      <c r="N32" s="17" t="s">
        <v>28</v>
      </c>
      <c r="O32" s="17" t="s">
        <v>28</v>
      </c>
      <c r="P32" s="17" t="s">
        <v>28</v>
      </c>
    </row>
    <row r="33" spans="1:16" ht="24">
      <c r="A33" s="14"/>
      <c r="B33" s="19" t="s">
        <v>30</v>
      </c>
      <c r="C33" s="17" t="s">
        <v>28</v>
      </c>
      <c r="D33" s="17" t="s">
        <v>28</v>
      </c>
      <c r="E33" s="17" t="s">
        <v>28</v>
      </c>
      <c r="F33" s="20">
        <f>(E24+E31)/2</f>
        <v>0.98</v>
      </c>
      <c r="G33" s="17" t="s">
        <v>28</v>
      </c>
      <c r="H33" s="17" t="s">
        <v>28</v>
      </c>
      <c r="I33" s="17" t="s">
        <v>28</v>
      </c>
      <c r="J33" s="17" t="s">
        <v>28</v>
      </c>
      <c r="K33" s="17" t="s">
        <v>28</v>
      </c>
      <c r="L33" s="17" t="s">
        <v>28</v>
      </c>
      <c r="M33" s="17" t="s">
        <v>28</v>
      </c>
      <c r="N33" s="17" t="s">
        <v>28</v>
      </c>
      <c r="O33" s="17" t="s">
        <v>28</v>
      </c>
      <c r="P33" s="17" t="s">
        <v>28</v>
      </c>
    </row>
    <row r="34" spans="1:16" ht="18" customHeight="1">
      <c r="A34" s="16">
        <v>3</v>
      </c>
      <c r="B34" s="60" t="s">
        <v>33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2"/>
    </row>
    <row r="35" spans="1:16" ht="31.5" customHeight="1">
      <c r="A35" s="59" t="s">
        <v>37</v>
      </c>
      <c r="B35" s="59"/>
      <c r="C35" s="59"/>
      <c r="D35" s="59"/>
      <c r="E35" s="59"/>
      <c r="F35" s="59"/>
      <c r="G35" s="59"/>
      <c r="H35" s="12" t="s">
        <v>28</v>
      </c>
      <c r="I35" s="12" t="s">
        <v>28</v>
      </c>
      <c r="J35" s="12" t="s">
        <v>28</v>
      </c>
      <c r="K35" s="12" t="s">
        <v>28</v>
      </c>
      <c r="L35" s="12" t="s">
        <v>28</v>
      </c>
      <c r="M35" s="12" t="s">
        <v>28</v>
      </c>
      <c r="N35" s="12" t="s">
        <v>28</v>
      </c>
      <c r="O35" s="12" t="s">
        <v>28</v>
      </c>
      <c r="P35" s="12" t="s">
        <v>28</v>
      </c>
    </row>
    <row r="36" spans="1:16">
      <c r="A36" s="14"/>
      <c r="B36" s="14"/>
      <c r="C36" s="15">
        <v>0.74</v>
      </c>
      <c r="D36" s="15">
        <v>0.74</v>
      </c>
      <c r="E36" s="15">
        <f>C36/D36</f>
        <v>1</v>
      </c>
      <c r="F36" s="12" t="s">
        <v>28</v>
      </c>
      <c r="G36" s="12" t="s">
        <v>28</v>
      </c>
      <c r="H36" s="12" t="s">
        <v>28</v>
      </c>
      <c r="I36" s="12" t="s">
        <v>28</v>
      </c>
      <c r="J36" s="12" t="s">
        <v>28</v>
      </c>
      <c r="K36" s="12" t="s">
        <v>28</v>
      </c>
      <c r="L36" s="12" t="s">
        <v>28</v>
      </c>
      <c r="M36" s="12" t="s">
        <v>28</v>
      </c>
      <c r="N36" s="12" t="s">
        <v>28</v>
      </c>
      <c r="O36" s="12" t="s">
        <v>28</v>
      </c>
      <c r="P36" s="12" t="s">
        <v>28</v>
      </c>
    </row>
    <row r="37" spans="1:16" ht="68.25" customHeight="1">
      <c r="A37" s="14"/>
      <c r="B37" s="13" t="s">
        <v>78</v>
      </c>
      <c r="C37" s="17" t="s">
        <v>28</v>
      </c>
      <c r="D37" s="17" t="s">
        <v>28</v>
      </c>
      <c r="E37" s="29">
        <f>(E36)/1</f>
        <v>1</v>
      </c>
      <c r="F37" s="17" t="s">
        <v>28</v>
      </c>
      <c r="G37" s="17" t="s">
        <v>28</v>
      </c>
      <c r="H37" s="17" t="s">
        <v>28</v>
      </c>
      <c r="I37" s="17" t="s">
        <v>28</v>
      </c>
      <c r="J37" s="17" t="s">
        <v>28</v>
      </c>
      <c r="K37" s="17" t="s">
        <v>28</v>
      </c>
      <c r="L37" s="17" t="s">
        <v>28</v>
      </c>
      <c r="M37" s="17" t="s">
        <v>28</v>
      </c>
      <c r="N37" s="17" t="s">
        <v>28</v>
      </c>
      <c r="O37" s="17" t="s">
        <v>28</v>
      </c>
      <c r="P37" s="17" t="s">
        <v>28</v>
      </c>
    </row>
    <row r="38" spans="1:16" ht="24">
      <c r="A38" s="14"/>
      <c r="B38" s="28" t="s">
        <v>42</v>
      </c>
      <c r="C38" s="17" t="s">
        <v>28</v>
      </c>
      <c r="D38" s="17" t="s">
        <v>28</v>
      </c>
      <c r="E38" s="17" t="s">
        <v>28</v>
      </c>
      <c r="F38" s="17" t="s">
        <v>28</v>
      </c>
      <c r="G38" s="17" t="s">
        <v>28</v>
      </c>
      <c r="H38" s="27">
        <v>2</v>
      </c>
      <c r="I38" s="27">
        <v>2</v>
      </c>
      <c r="J38" s="27">
        <f>I38/H38</f>
        <v>1</v>
      </c>
      <c r="K38" s="17" t="s">
        <v>28</v>
      </c>
      <c r="L38" s="17" t="s">
        <v>28</v>
      </c>
      <c r="M38" s="17" t="s">
        <v>28</v>
      </c>
      <c r="N38" s="17" t="s">
        <v>28</v>
      </c>
      <c r="O38" s="17" t="s">
        <v>28</v>
      </c>
      <c r="P38" s="17" t="s">
        <v>28</v>
      </c>
    </row>
    <row r="39" spans="1:16" ht="17.25" customHeight="1">
      <c r="A39" s="16">
        <v>4</v>
      </c>
      <c r="B39" s="60" t="s">
        <v>38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2"/>
    </row>
    <row r="40" spans="1:16" ht="31.5" customHeight="1">
      <c r="A40" s="59" t="s">
        <v>303</v>
      </c>
      <c r="B40" s="59"/>
      <c r="C40" s="59"/>
      <c r="D40" s="59"/>
      <c r="E40" s="59"/>
      <c r="F40" s="59"/>
      <c r="G40" s="59"/>
      <c r="H40" s="12" t="s">
        <v>28</v>
      </c>
      <c r="I40" s="12" t="s">
        <v>28</v>
      </c>
      <c r="J40" s="12" t="s">
        <v>28</v>
      </c>
      <c r="K40" s="12" t="s">
        <v>28</v>
      </c>
      <c r="L40" s="12" t="s">
        <v>28</v>
      </c>
      <c r="M40" s="12" t="s">
        <v>28</v>
      </c>
      <c r="N40" s="12" t="s">
        <v>28</v>
      </c>
      <c r="O40" s="12" t="s">
        <v>28</v>
      </c>
      <c r="P40" s="12" t="s">
        <v>28</v>
      </c>
    </row>
    <row r="41" spans="1:16">
      <c r="A41" s="14"/>
      <c r="B41" s="14"/>
      <c r="C41" s="15">
        <v>72</v>
      </c>
      <c r="D41" s="15">
        <v>64</v>
      </c>
      <c r="E41" s="15">
        <v>0.89</v>
      </c>
      <c r="F41" s="12" t="s">
        <v>28</v>
      </c>
      <c r="G41" s="12" t="s">
        <v>28</v>
      </c>
      <c r="H41" s="12" t="s">
        <v>28</v>
      </c>
      <c r="I41" s="12" t="s">
        <v>28</v>
      </c>
      <c r="J41" s="12" t="s">
        <v>28</v>
      </c>
      <c r="K41" s="12" t="s">
        <v>28</v>
      </c>
      <c r="L41" s="12" t="s">
        <v>28</v>
      </c>
      <c r="M41" s="12" t="s">
        <v>28</v>
      </c>
      <c r="N41" s="12" t="s">
        <v>28</v>
      </c>
      <c r="O41" s="12" t="s">
        <v>28</v>
      </c>
      <c r="P41" s="12" t="s">
        <v>28</v>
      </c>
    </row>
    <row r="42" spans="1:16" ht="69.75" customHeight="1">
      <c r="A42" s="14"/>
      <c r="B42" s="13" t="s">
        <v>79</v>
      </c>
      <c r="C42" s="17" t="s">
        <v>28</v>
      </c>
      <c r="D42" s="17" t="s">
        <v>28</v>
      </c>
      <c r="E42" s="29">
        <f>(E41)/1</f>
        <v>0.89</v>
      </c>
      <c r="F42" s="17" t="s">
        <v>28</v>
      </c>
      <c r="G42" s="17" t="s">
        <v>28</v>
      </c>
      <c r="H42" s="17" t="s">
        <v>28</v>
      </c>
      <c r="I42" s="17" t="s">
        <v>28</v>
      </c>
      <c r="J42" s="17" t="s">
        <v>28</v>
      </c>
      <c r="K42" s="17" t="s">
        <v>28</v>
      </c>
      <c r="L42" s="17" t="s">
        <v>28</v>
      </c>
      <c r="M42" s="17" t="s">
        <v>28</v>
      </c>
      <c r="N42" s="17" t="s">
        <v>28</v>
      </c>
      <c r="O42" s="17" t="s">
        <v>28</v>
      </c>
      <c r="P42" s="17" t="s">
        <v>28</v>
      </c>
    </row>
    <row r="43" spans="1:16" ht="24">
      <c r="A43" s="14"/>
      <c r="B43" s="28" t="s">
        <v>43</v>
      </c>
      <c r="C43" s="17" t="s">
        <v>28</v>
      </c>
      <c r="D43" s="17" t="s">
        <v>28</v>
      </c>
      <c r="E43" s="17" t="s">
        <v>28</v>
      </c>
      <c r="F43" s="17" t="s">
        <v>28</v>
      </c>
      <c r="G43" s="17" t="s">
        <v>28</v>
      </c>
      <c r="H43" s="34">
        <v>1</v>
      </c>
      <c r="I43" s="34">
        <v>1</v>
      </c>
      <c r="J43" s="27">
        <f>I43/H43</f>
        <v>1</v>
      </c>
      <c r="K43" s="17" t="s">
        <v>28</v>
      </c>
      <c r="L43" s="17" t="s">
        <v>28</v>
      </c>
      <c r="M43" s="17" t="s">
        <v>28</v>
      </c>
      <c r="N43" s="17" t="s">
        <v>28</v>
      </c>
      <c r="O43" s="17" t="s">
        <v>28</v>
      </c>
      <c r="P43" s="17" t="s">
        <v>28</v>
      </c>
    </row>
    <row r="44" spans="1:16" ht="17.25" customHeight="1">
      <c r="A44" s="16">
        <v>5</v>
      </c>
      <c r="B44" s="60" t="s">
        <v>39</v>
      </c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2"/>
    </row>
    <row r="45" spans="1:16" ht="43.5" customHeight="1">
      <c r="A45" s="59" t="s">
        <v>304</v>
      </c>
      <c r="B45" s="59"/>
      <c r="C45" s="59"/>
      <c r="D45" s="59"/>
      <c r="E45" s="59"/>
      <c r="F45" s="59"/>
      <c r="G45" s="59"/>
      <c r="H45" s="12" t="s">
        <v>28</v>
      </c>
      <c r="I45" s="12" t="s">
        <v>28</v>
      </c>
      <c r="J45" s="12" t="s">
        <v>28</v>
      </c>
      <c r="K45" s="12" t="s">
        <v>28</v>
      </c>
      <c r="L45" s="12" t="s">
        <v>28</v>
      </c>
      <c r="M45" s="12" t="s">
        <v>28</v>
      </c>
      <c r="N45" s="12" t="s">
        <v>28</v>
      </c>
      <c r="O45" s="12" t="s">
        <v>28</v>
      </c>
      <c r="P45" s="12" t="s">
        <v>28</v>
      </c>
    </row>
    <row r="46" spans="1:16">
      <c r="A46" s="14"/>
      <c r="B46" s="14"/>
      <c r="C46" s="15">
        <v>100</v>
      </c>
      <c r="D46" s="15">
        <v>100</v>
      </c>
      <c r="E46" s="15">
        <f>D46/C46</f>
        <v>1</v>
      </c>
      <c r="F46" s="12" t="s">
        <v>28</v>
      </c>
      <c r="G46" s="12" t="s">
        <v>28</v>
      </c>
      <c r="H46" s="12" t="s">
        <v>28</v>
      </c>
      <c r="I46" s="12" t="s">
        <v>28</v>
      </c>
      <c r="J46" s="12" t="s">
        <v>28</v>
      </c>
      <c r="K46" s="12" t="s">
        <v>28</v>
      </c>
      <c r="L46" s="12" t="s">
        <v>28</v>
      </c>
      <c r="M46" s="12" t="s">
        <v>28</v>
      </c>
      <c r="N46" s="12" t="s">
        <v>28</v>
      </c>
      <c r="O46" s="12" t="s">
        <v>28</v>
      </c>
      <c r="P46" s="12" t="s">
        <v>28</v>
      </c>
    </row>
    <row r="47" spans="1:16" ht="77.25" customHeight="1">
      <c r="A47" s="14"/>
      <c r="B47" s="13" t="s">
        <v>80</v>
      </c>
      <c r="C47" s="17" t="s">
        <v>28</v>
      </c>
      <c r="D47" s="17" t="s">
        <v>28</v>
      </c>
      <c r="E47" s="29">
        <f>(E46)/1</f>
        <v>1</v>
      </c>
      <c r="F47" s="17" t="s">
        <v>28</v>
      </c>
      <c r="G47" s="17" t="s">
        <v>28</v>
      </c>
      <c r="H47" s="17" t="s">
        <v>28</v>
      </c>
      <c r="I47" s="17" t="s">
        <v>28</v>
      </c>
      <c r="J47" s="17" t="s">
        <v>28</v>
      </c>
      <c r="K47" s="17" t="s">
        <v>28</v>
      </c>
      <c r="L47" s="17" t="s">
        <v>28</v>
      </c>
      <c r="M47" s="17" t="s">
        <v>28</v>
      </c>
      <c r="N47" s="17" t="s">
        <v>28</v>
      </c>
      <c r="O47" s="17" t="s">
        <v>28</v>
      </c>
      <c r="P47" s="17" t="s">
        <v>28</v>
      </c>
    </row>
    <row r="48" spans="1:16" ht="24">
      <c r="A48" s="14"/>
      <c r="B48" s="28" t="s">
        <v>44</v>
      </c>
      <c r="C48" s="17" t="s">
        <v>28</v>
      </c>
      <c r="D48" s="17" t="s">
        <v>28</v>
      </c>
      <c r="E48" s="17" t="s">
        <v>28</v>
      </c>
      <c r="F48" s="17" t="s">
        <v>28</v>
      </c>
      <c r="G48" s="17" t="s">
        <v>28</v>
      </c>
      <c r="H48" s="27">
        <v>1</v>
      </c>
      <c r="I48" s="27">
        <v>1</v>
      </c>
      <c r="J48" s="27">
        <f>I48/H48</f>
        <v>1</v>
      </c>
      <c r="K48" s="17" t="s">
        <v>28</v>
      </c>
      <c r="L48" s="17" t="s">
        <v>28</v>
      </c>
      <c r="M48" s="17" t="s">
        <v>28</v>
      </c>
      <c r="N48" s="17" t="s">
        <v>28</v>
      </c>
      <c r="O48" s="17" t="s">
        <v>28</v>
      </c>
      <c r="P48" s="17" t="s">
        <v>28</v>
      </c>
    </row>
    <row r="49" spans="1:16" ht="17.25" customHeight="1">
      <c r="A49" s="16">
        <v>6</v>
      </c>
      <c r="B49" s="60" t="s">
        <v>40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2"/>
    </row>
    <row r="50" spans="1:16" ht="33" customHeight="1">
      <c r="A50" s="59" t="s">
        <v>305</v>
      </c>
      <c r="B50" s="59"/>
      <c r="C50" s="59"/>
      <c r="D50" s="59"/>
      <c r="E50" s="59"/>
      <c r="F50" s="59"/>
      <c r="G50" s="59"/>
      <c r="H50" s="12" t="s">
        <v>28</v>
      </c>
      <c r="I50" s="12" t="s">
        <v>28</v>
      </c>
      <c r="J50" s="12" t="s">
        <v>28</v>
      </c>
      <c r="K50" s="12" t="s">
        <v>28</v>
      </c>
      <c r="L50" s="12" t="s">
        <v>28</v>
      </c>
      <c r="M50" s="12" t="s">
        <v>28</v>
      </c>
      <c r="N50" s="12" t="s">
        <v>28</v>
      </c>
      <c r="O50" s="12" t="s">
        <v>28</v>
      </c>
      <c r="P50" s="12" t="s">
        <v>28</v>
      </c>
    </row>
    <row r="51" spans="1:16">
      <c r="A51" s="14"/>
      <c r="B51" s="14"/>
      <c r="C51" s="15">
        <v>100</v>
      </c>
      <c r="D51" s="15">
        <v>100</v>
      </c>
      <c r="E51" s="15">
        <f>D51/C51</f>
        <v>1</v>
      </c>
      <c r="F51" s="12" t="s">
        <v>28</v>
      </c>
      <c r="G51" s="12" t="s">
        <v>28</v>
      </c>
      <c r="H51" s="12" t="s">
        <v>28</v>
      </c>
      <c r="I51" s="12" t="s">
        <v>28</v>
      </c>
      <c r="J51" s="12" t="s">
        <v>28</v>
      </c>
      <c r="K51" s="12" t="s">
        <v>28</v>
      </c>
      <c r="L51" s="12" t="s">
        <v>28</v>
      </c>
      <c r="M51" s="12" t="s">
        <v>28</v>
      </c>
      <c r="N51" s="12" t="s">
        <v>28</v>
      </c>
      <c r="O51" s="12" t="s">
        <v>28</v>
      </c>
      <c r="P51" s="12" t="s">
        <v>28</v>
      </c>
    </row>
    <row r="52" spans="1:16" ht="75.75" customHeight="1">
      <c r="A52" s="14"/>
      <c r="B52" s="13" t="s">
        <v>81</v>
      </c>
      <c r="C52" s="17" t="s">
        <v>28</v>
      </c>
      <c r="D52" s="17" t="s">
        <v>28</v>
      </c>
      <c r="E52" s="29">
        <f>(E51)/1</f>
        <v>1</v>
      </c>
      <c r="F52" s="17" t="s">
        <v>28</v>
      </c>
      <c r="G52" s="17" t="s">
        <v>28</v>
      </c>
      <c r="H52" s="17" t="s">
        <v>28</v>
      </c>
      <c r="I52" s="17" t="s">
        <v>28</v>
      </c>
      <c r="J52" s="17" t="s">
        <v>28</v>
      </c>
      <c r="K52" s="17" t="s">
        <v>28</v>
      </c>
      <c r="L52" s="17" t="s">
        <v>28</v>
      </c>
      <c r="M52" s="17" t="s">
        <v>28</v>
      </c>
      <c r="N52" s="17" t="s">
        <v>28</v>
      </c>
      <c r="O52" s="17" t="s">
        <v>28</v>
      </c>
      <c r="P52" s="17" t="s">
        <v>28</v>
      </c>
    </row>
    <row r="53" spans="1:16" ht="24">
      <c r="A53" s="14"/>
      <c r="B53" s="28" t="s">
        <v>45</v>
      </c>
      <c r="C53" s="17" t="s">
        <v>28</v>
      </c>
      <c r="D53" s="17" t="s">
        <v>28</v>
      </c>
      <c r="E53" s="17" t="s">
        <v>28</v>
      </c>
      <c r="F53" s="17" t="s">
        <v>28</v>
      </c>
      <c r="G53" s="17" t="s">
        <v>28</v>
      </c>
      <c r="H53" s="27">
        <v>5</v>
      </c>
      <c r="I53" s="27">
        <v>5</v>
      </c>
      <c r="J53" s="27">
        <f>I53/H53</f>
        <v>1</v>
      </c>
      <c r="K53" s="17" t="s">
        <v>28</v>
      </c>
      <c r="L53" s="17" t="s">
        <v>28</v>
      </c>
      <c r="M53" s="17" t="s">
        <v>28</v>
      </c>
      <c r="N53" s="17" t="s">
        <v>28</v>
      </c>
      <c r="O53" s="17" t="s">
        <v>28</v>
      </c>
      <c r="P53" s="17" t="s">
        <v>28</v>
      </c>
    </row>
    <row r="54" spans="1:16" ht="17.25" customHeight="1">
      <c r="A54" s="16">
        <v>7</v>
      </c>
      <c r="B54" s="60" t="s">
        <v>41</v>
      </c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2"/>
    </row>
    <row r="55" spans="1:16" ht="31.5" customHeight="1">
      <c r="A55" s="59" t="s">
        <v>37</v>
      </c>
      <c r="B55" s="59"/>
      <c r="C55" s="59"/>
      <c r="D55" s="59"/>
      <c r="E55" s="59"/>
      <c r="F55" s="59"/>
      <c r="G55" s="59"/>
      <c r="H55" s="12" t="s">
        <v>28</v>
      </c>
      <c r="I55" s="12" t="s">
        <v>28</v>
      </c>
      <c r="J55" s="12" t="s">
        <v>28</v>
      </c>
      <c r="K55" s="12" t="s">
        <v>28</v>
      </c>
      <c r="L55" s="12" t="s">
        <v>28</v>
      </c>
      <c r="M55" s="12" t="s">
        <v>28</v>
      </c>
      <c r="N55" s="12" t="s">
        <v>28</v>
      </c>
      <c r="O55" s="12" t="s">
        <v>28</v>
      </c>
      <c r="P55" s="12" t="s">
        <v>28</v>
      </c>
    </row>
    <row r="56" spans="1:16">
      <c r="A56" s="14"/>
      <c r="B56" s="14"/>
      <c r="C56" s="15">
        <v>0.74</v>
      </c>
      <c r="D56" s="15">
        <v>0.74</v>
      </c>
      <c r="E56" s="15">
        <f>C56/D56</f>
        <v>1</v>
      </c>
      <c r="F56" s="12" t="s">
        <v>28</v>
      </c>
      <c r="G56" s="12" t="s">
        <v>28</v>
      </c>
      <c r="H56" s="12" t="s">
        <v>28</v>
      </c>
      <c r="I56" s="12" t="s">
        <v>28</v>
      </c>
      <c r="J56" s="12" t="s">
        <v>28</v>
      </c>
      <c r="K56" s="12" t="s">
        <v>28</v>
      </c>
      <c r="L56" s="12" t="s">
        <v>28</v>
      </c>
      <c r="M56" s="12" t="s">
        <v>28</v>
      </c>
      <c r="N56" s="12" t="s">
        <v>28</v>
      </c>
      <c r="O56" s="12" t="s">
        <v>28</v>
      </c>
      <c r="P56" s="12" t="s">
        <v>28</v>
      </c>
    </row>
    <row r="57" spans="1:16" ht="33" customHeight="1">
      <c r="A57" s="59" t="s">
        <v>305</v>
      </c>
      <c r="B57" s="59"/>
      <c r="C57" s="59"/>
      <c r="D57" s="59"/>
      <c r="E57" s="59"/>
      <c r="F57" s="59"/>
      <c r="G57" s="59"/>
      <c r="H57" s="12" t="s">
        <v>28</v>
      </c>
      <c r="I57" s="12" t="s">
        <v>28</v>
      </c>
      <c r="J57" s="12" t="s">
        <v>28</v>
      </c>
      <c r="K57" s="12" t="s">
        <v>28</v>
      </c>
      <c r="L57" s="12" t="s">
        <v>28</v>
      </c>
      <c r="M57" s="12" t="s">
        <v>28</v>
      </c>
      <c r="N57" s="12" t="s">
        <v>28</v>
      </c>
      <c r="O57" s="12" t="s">
        <v>28</v>
      </c>
      <c r="P57" s="12" t="s">
        <v>28</v>
      </c>
    </row>
    <row r="58" spans="1:16">
      <c r="A58" s="14"/>
      <c r="B58" s="14"/>
      <c r="C58" s="15">
        <v>100</v>
      </c>
      <c r="D58" s="15">
        <v>100</v>
      </c>
      <c r="E58" s="15">
        <f>D58/C58</f>
        <v>1</v>
      </c>
      <c r="F58" s="12" t="s">
        <v>28</v>
      </c>
      <c r="G58" s="12" t="s">
        <v>28</v>
      </c>
      <c r="H58" s="12" t="s">
        <v>28</v>
      </c>
      <c r="I58" s="12" t="s">
        <v>28</v>
      </c>
      <c r="J58" s="12" t="s">
        <v>28</v>
      </c>
      <c r="K58" s="12" t="s">
        <v>28</v>
      </c>
      <c r="L58" s="12" t="s">
        <v>28</v>
      </c>
      <c r="M58" s="12" t="s">
        <v>28</v>
      </c>
      <c r="N58" s="12" t="s">
        <v>28</v>
      </c>
      <c r="O58" s="12" t="s">
        <v>28</v>
      </c>
      <c r="P58" s="12" t="s">
        <v>28</v>
      </c>
    </row>
    <row r="59" spans="1:16" ht="30.75" customHeight="1">
      <c r="A59" s="59" t="s">
        <v>306</v>
      </c>
      <c r="B59" s="59"/>
      <c r="C59" s="59"/>
      <c r="D59" s="59"/>
      <c r="E59" s="59"/>
      <c r="F59" s="59"/>
      <c r="G59" s="59"/>
      <c r="H59" s="12" t="s">
        <v>28</v>
      </c>
      <c r="I59" s="12" t="s">
        <v>28</v>
      </c>
      <c r="J59" s="12" t="s">
        <v>28</v>
      </c>
      <c r="K59" s="12" t="s">
        <v>28</v>
      </c>
      <c r="L59" s="12" t="s">
        <v>28</v>
      </c>
      <c r="M59" s="12" t="s">
        <v>28</v>
      </c>
      <c r="N59" s="12" t="s">
        <v>28</v>
      </c>
      <c r="O59" s="12" t="s">
        <v>28</v>
      </c>
      <c r="P59" s="12" t="s">
        <v>28</v>
      </c>
    </row>
    <row r="60" spans="1:16">
      <c r="A60" s="14"/>
      <c r="B60" s="14"/>
      <c r="C60" s="15">
        <v>100</v>
      </c>
      <c r="D60" s="15">
        <v>100</v>
      </c>
      <c r="E60" s="15">
        <f>D60/C60</f>
        <v>1</v>
      </c>
      <c r="F60" s="12" t="s">
        <v>28</v>
      </c>
      <c r="G60" s="12" t="s">
        <v>28</v>
      </c>
      <c r="H60" s="12" t="s">
        <v>28</v>
      </c>
      <c r="I60" s="12" t="s">
        <v>28</v>
      </c>
      <c r="J60" s="12" t="s">
        <v>28</v>
      </c>
      <c r="K60" s="12" t="s">
        <v>28</v>
      </c>
      <c r="L60" s="12" t="s">
        <v>28</v>
      </c>
      <c r="M60" s="12" t="s">
        <v>28</v>
      </c>
      <c r="N60" s="12" t="s">
        <v>28</v>
      </c>
      <c r="O60" s="12" t="s">
        <v>28</v>
      </c>
      <c r="P60" s="12" t="s">
        <v>28</v>
      </c>
    </row>
    <row r="61" spans="1:16" ht="75" customHeight="1">
      <c r="A61" s="14"/>
      <c r="B61" s="13" t="s">
        <v>82</v>
      </c>
      <c r="C61" s="17" t="s">
        <v>28</v>
      </c>
      <c r="D61" s="17" t="s">
        <v>28</v>
      </c>
      <c r="E61" s="29">
        <f>(E56+E58+E60)/3</f>
        <v>1</v>
      </c>
      <c r="F61" s="17" t="s">
        <v>28</v>
      </c>
      <c r="G61" s="17" t="s">
        <v>28</v>
      </c>
      <c r="H61" s="17" t="s">
        <v>28</v>
      </c>
      <c r="I61" s="17" t="s">
        <v>28</v>
      </c>
      <c r="J61" s="17" t="s">
        <v>28</v>
      </c>
      <c r="K61" s="17" t="s">
        <v>28</v>
      </c>
      <c r="L61" s="17" t="s">
        <v>28</v>
      </c>
      <c r="M61" s="17" t="s">
        <v>28</v>
      </c>
      <c r="N61" s="17" t="s">
        <v>28</v>
      </c>
      <c r="O61" s="17" t="s">
        <v>28</v>
      </c>
      <c r="P61" s="17" t="s">
        <v>28</v>
      </c>
    </row>
    <row r="62" spans="1:16" ht="24.75" customHeight="1">
      <c r="A62" s="14"/>
      <c r="B62" s="28" t="s">
        <v>46</v>
      </c>
      <c r="C62" s="17" t="s">
        <v>28</v>
      </c>
      <c r="D62" s="17" t="s">
        <v>28</v>
      </c>
      <c r="E62" s="17" t="s">
        <v>28</v>
      </c>
      <c r="F62" s="17" t="s">
        <v>28</v>
      </c>
      <c r="G62" s="17" t="s">
        <v>28</v>
      </c>
      <c r="H62" s="27">
        <v>4</v>
      </c>
      <c r="I62" s="27">
        <v>4</v>
      </c>
      <c r="J62" s="27">
        <f>I62/H62</f>
        <v>1</v>
      </c>
      <c r="K62" s="17" t="s">
        <v>28</v>
      </c>
      <c r="L62" s="17" t="s">
        <v>28</v>
      </c>
      <c r="M62" s="17" t="s">
        <v>28</v>
      </c>
      <c r="N62" s="17" t="s">
        <v>28</v>
      </c>
      <c r="O62" s="17" t="s">
        <v>28</v>
      </c>
      <c r="P62" s="17" t="s">
        <v>28</v>
      </c>
    </row>
    <row r="63" spans="1:16" ht="31.5" customHeight="1">
      <c r="A63" s="16">
        <v>8</v>
      </c>
      <c r="B63" s="60" t="s">
        <v>47</v>
      </c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2"/>
    </row>
    <row r="64" spans="1:16" ht="31.5" customHeight="1">
      <c r="A64" s="59" t="s">
        <v>307</v>
      </c>
      <c r="B64" s="59"/>
      <c r="C64" s="59"/>
      <c r="D64" s="59"/>
      <c r="E64" s="59"/>
      <c r="F64" s="59"/>
      <c r="G64" s="59"/>
      <c r="H64" s="12" t="s">
        <v>28</v>
      </c>
      <c r="I64" s="12" t="s">
        <v>28</v>
      </c>
      <c r="J64" s="12" t="s">
        <v>28</v>
      </c>
      <c r="K64" s="12" t="s">
        <v>28</v>
      </c>
      <c r="L64" s="12" t="s">
        <v>28</v>
      </c>
      <c r="M64" s="12" t="s">
        <v>28</v>
      </c>
      <c r="N64" s="12" t="s">
        <v>28</v>
      </c>
      <c r="O64" s="12" t="s">
        <v>28</v>
      </c>
      <c r="P64" s="12" t="s">
        <v>28</v>
      </c>
    </row>
    <row r="65" spans="1:16">
      <c r="A65" s="14"/>
      <c r="B65" s="14"/>
      <c r="C65" s="15">
        <v>100</v>
      </c>
      <c r="D65" s="15">
        <v>100</v>
      </c>
      <c r="E65" s="15">
        <f>D65/C65</f>
        <v>1</v>
      </c>
      <c r="F65" s="12" t="s">
        <v>28</v>
      </c>
      <c r="G65" s="12" t="s">
        <v>28</v>
      </c>
      <c r="H65" s="12" t="s">
        <v>28</v>
      </c>
      <c r="I65" s="12" t="s">
        <v>28</v>
      </c>
      <c r="J65" s="12" t="s">
        <v>28</v>
      </c>
      <c r="K65" s="12" t="s">
        <v>28</v>
      </c>
      <c r="L65" s="12" t="s">
        <v>28</v>
      </c>
      <c r="M65" s="12" t="s">
        <v>28</v>
      </c>
      <c r="N65" s="12" t="s">
        <v>28</v>
      </c>
      <c r="O65" s="12" t="s">
        <v>28</v>
      </c>
      <c r="P65" s="12" t="s">
        <v>28</v>
      </c>
    </row>
    <row r="66" spans="1:16" ht="30.75" customHeight="1">
      <c r="A66" s="59" t="s">
        <v>308</v>
      </c>
      <c r="B66" s="59"/>
      <c r="C66" s="59"/>
      <c r="D66" s="59"/>
      <c r="E66" s="59"/>
      <c r="F66" s="59"/>
      <c r="G66" s="59"/>
      <c r="H66" s="12" t="s">
        <v>28</v>
      </c>
      <c r="I66" s="12" t="s">
        <v>28</v>
      </c>
      <c r="J66" s="12" t="s">
        <v>28</v>
      </c>
      <c r="K66" s="12" t="s">
        <v>28</v>
      </c>
      <c r="L66" s="12" t="s">
        <v>28</v>
      </c>
      <c r="M66" s="12" t="s">
        <v>28</v>
      </c>
      <c r="N66" s="12" t="s">
        <v>28</v>
      </c>
      <c r="O66" s="12" t="s">
        <v>28</v>
      </c>
      <c r="P66" s="12" t="s">
        <v>28</v>
      </c>
    </row>
    <row r="67" spans="1:16">
      <c r="A67" s="14"/>
      <c r="B67" s="14"/>
      <c r="C67" s="15">
        <v>18.5</v>
      </c>
      <c r="D67" s="15">
        <v>18.5</v>
      </c>
      <c r="E67" s="15">
        <f>D67/C67</f>
        <v>1</v>
      </c>
      <c r="F67" s="12" t="s">
        <v>28</v>
      </c>
      <c r="G67" s="12" t="s">
        <v>28</v>
      </c>
      <c r="H67" s="12" t="s">
        <v>28</v>
      </c>
      <c r="I67" s="12" t="s">
        <v>28</v>
      </c>
      <c r="J67" s="12" t="s">
        <v>28</v>
      </c>
      <c r="K67" s="12" t="s">
        <v>28</v>
      </c>
      <c r="L67" s="12" t="s">
        <v>28</v>
      </c>
      <c r="M67" s="12" t="s">
        <v>28</v>
      </c>
      <c r="N67" s="12" t="s">
        <v>28</v>
      </c>
      <c r="O67" s="12" t="s">
        <v>28</v>
      </c>
      <c r="P67" s="12" t="s">
        <v>28</v>
      </c>
    </row>
    <row r="68" spans="1:16" ht="75" customHeight="1">
      <c r="A68" s="14"/>
      <c r="B68" s="13" t="s">
        <v>83</v>
      </c>
      <c r="C68" s="17" t="s">
        <v>28</v>
      </c>
      <c r="D68" s="17" t="s">
        <v>28</v>
      </c>
      <c r="E68" s="29">
        <f>(E65+E67)/2</f>
        <v>1</v>
      </c>
      <c r="F68" s="17" t="s">
        <v>28</v>
      </c>
      <c r="G68" s="17" t="s">
        <v>28</v>
      </c>
      <c r="H68" s="17" t="s">
        <v>28</v>
      </c>
      <c r="I68" s="17" t="s">
        <v>28</v>
      </c>
      <c r="J68" s="17" t="s">
        <v>28</v>
      </c>
      <c r="K68" s="17" t="s">
        <v>28</v>
      </c>
      <c r="L68" s="17" t="s">
        <v>28</v>
      </c>
      <c r="M68" s="17" t="s">
        <v>28</v>
      </c>
      <c r="N68" s="17" t="s">
        <v>28</v>
      </c>
      <c r="O68" s="17" t="s">
        <v>28</v>
      </c>
      <c r="P68" s="17" t="s">
        <v>28</v>
      </c>
    </row>
    <row r="69" spans="1:16" ht="24.75" customHeight="1">
      <c r="A69" s="14"/>
      <c r="B69" s="28" t="s">
        <v>48</v>
      </c>
      <c r="C69" s="17" t="s">
        <v>28</v>
      </c>
      <c r="D69" s="17" t="s">
        <v>28</v>
      </c>
      <c r="E69" s="17" t="s">
        <v>28</v>
      </c>
      <c r="F69" s="17" t="s">
        <v>28</v>
      </c>
      <c r="G69" s="17" t="s">
        <v>28</v>
      </c>
      <c r="H69" s="27">
        <v>1</v>
      </c>
      <c r="I69" s="27">
        <v>1</v>
      </c>
      <c r="J69" s="27">
        <f>I69/H69</f>
        <v>1</v>
      </c>
      <c r="K69" s="17" t="s">
        <v>28</v>
      </c>
      <c r="L69" s="17" t="s">
        <v>28</v>
      </c>
      <c r="M69" s="17" t="s">
        <v>28</v>
      </c>
      <c r="N69" s="17" t="s">
        <v>28</v>
      </c>
      <c r="O69" s="17" t="s">
        <v>28</v>
      </c>
      <c r="P69" s="17" t="s">
        <v>28</v>
      </c>
    </row>
    <row r="70" spans="1:16" ht="23.25" customHeight="1">
      <c r="A70" s="16">
        <v>8</v>
      </c>
      <c r="B70" s="60" t="s">
        <v>309</v>
      </c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2"/>
    </row>
    <row r="71" spans="1:16" ht="31.5" customHeight="1">
      <c r="A71" s="59" t="s">
        <v>310</v>
      </c>
      <c r="B71" s="59"/>
      <c r="C71" s="59"/>
      <c r="D71" s="59"/>
      <c r="E71" s="59"/>
      <c r="F71" s="59"/>
      <c r="G71" s="59"/>
      <c r="H71" s="12" t="s">
        <v>28</v>
      </c>
      <c r="I71" s="12" t="s">
        <v>28</v>
      </c>
      <c r="J71" s="12" t="s">
        <v>28</v>
      </c>
      <c r="K71" s="12" t="s">
        <v>28</v>
      </c>
      <c r="L71" s="12" t="s">
        <v>28</v>
      </c>
      <c r="M71" s="12" t="s">
        <v>28</v>
      </c>
      <c r="N71" s="12" t="s">
        <v>28</v>
      </c>
      <c r="O71" s="12" t="s">
        <v>28</v>
      </c>
      <c r="P71" s="12" t="s">
        <v>28</v>
      </c>
    </row>
    <row r="72" spans="1:16">
      <c r="A72" s="14"/>
      <c r="B72" s="14"/>
      <c r="C72" s="15">
        <v>22</v>
      </c>
      <c r="D72" s="15">
        <v>23</v>
      </c>
      <c r="E72" s="15">
        <v>1</v>
      </c>
      <c r="F72" s="12" t="s">
        <v>28</v>
      </c>
      <c r="G72" s="12" t="s">
        <v>28</v>
      </c>
      <c r="H72" s="12" t="s">
        <v>28</v>
      </c>
      <c r="I72" s="12" t="s">
        <v>28</v>
      </c>
      <c r="J72" s="12" t="s">
        <v>28</v>
      </c>
      <c r="K72" s="12" t="s">
        <v>28</v>
      </c>
      <c r="L72" s="12" t="s">
        <v>28</v>
      </c>
      <c r="M72" s="12" t="s">
        <v>28</v>
      </c>
      <c r="N72" s="12" t="s">
        <v>28</v>
      </c>
      <c r="O72" s="12" t="s">
        <v>28</v>
      </c>
      <c r="P72" s="12" t="s">
        <v>28</v>
      </c>
    </row>
    <row r="73" spans="1:16" ht="61.5" customHeight="1">
      <c r="A73" s="14"/>
      <c r="B73" s="13" t="s">
        <v>311</v>
      </c>
      <c r="C73" s="17" t="s">
        <v>28</v>
      </c>
      <c r="D73" s="17" t="s">
        <v>28</v>
      </c>
      <c r="E73" s="29">
        <f>(E72)/1</f>
        <v>1</v>
      </c>
      <c r="F73" s="17" t="s">
        <v>28</v>
      </c>
      <c r="G73" s="17" t="s">
        <v>28</v>
      </c>
      <c r="H73" s="17" t="s">
        <v>28</v>
      </c>
      <c r="I73" s="17" t="s">
        <v>28</v>
      </c>
      <c r="J73" s="17" t="s">
        <v>28</v>
      </c>
      <c r="K73" s="17" t="s">
        <v>28</v>
      </c>
      <c r="L73" s="17" t="s">
        <v>28</v>
      </c>
      <c r="M73" s="17" t="s">
        <v>28</v>
      </c>
      <c r="N73" s="17" t="s">
        <v>28</v>
      </c>
      <c r="O73" s="17" t="s">
        <v>28</v>
      </c>
      <c r="P73" s="17" t="s">
        <v>28</v>
      </c>
    </row>
    <row r="74" spans="1:16" ht="24.75" customHeight="1">
      <c r="A74" s="14"/>
      <c r="B74" s="28" t="s">
        <v>312</v>
      </c>
      <c r="C74" s="17" t="s">
        <v>28</v>
      </c>
      <c r="D74" s="17" t="s">
        <v>28</v>
      </c>
      <c r="E74" s="17" t="s">
        <v>28</v>
      </c>
      <c r="F74" s="17" t="s">
        <v>28</v>
      </c>
      <c r="G74" s="17" t="s">
        <v>28</v>
      </c>
      <c r="H74" s="27">
        <v>1</v>
      </c>
      <c r="I74" s="27">
        <v>1</v>
      </c>
      <c r="J74" s="27">
        <f>I74/H74</f>
        <v>1</v>
      </c>
      <c r="K74" s="17" t="s">
        <v>28</v>
      </c>
      <c r="L74" s="17" t="s">
        <v>28</v>
      </c>
      <c r="M74" s="17" t="s">
        <v>28</v>
      </c>
      <c r="N74" s="17" t="s">
        <v>28</v>
      </c>
      <c r="O74" s="17" t="s">
        <v>28</v>
      </c>
      <c r="P74" s="17" t="s">
        <v>28</v>
      </c>
    </row>
    <row r="75" spans="1:16" ht="24">
      <c r="A75" s="14"/>
      <c r="B75" s="19" t="s">
        <v>49</v>
      </c>
      <c r="C75" s="17" t="s">
        <v>28</v>
      </c>
      <c r="D75" s="17" t="s">
        <v>28</v>
      </c>
      <c r="E75" s="17" t="s">
        <v>28</v>
      </c>
      <c r="F75" s="20">
        <v>0.98</v>
      </c>
      <c r="G75" s="17" t="s">
        <v>28</v>
      </c>
      <c r="H75" s="17" t="s">
        <v>28</v>
      </c>
      <c r="I75" s="17" t="s">
        <v>28</v>
      </c>
      <c r="J75" s="17" t="s">
        <v>28</v>
      </c>
      <c r="K75" s="17" t="s">
        <v>28</v>
      </c>
      <c r="L75" s="17" t="s">
        <v>28</v>
      </c>
      <c r="M75" s="17" t="s">
        <v>28</v>
      </c>
      <c r="N75" s="17" t="s">
        <v>28</v>
      </c>
      <c r="O75" s="17" t="s">
        <v>28</v>
      </c>
      <c r="P75" s="17" t="s">
        <v>28</v>
      </c>
    </row>
    <row r="76" spans="1:16" ht="24">
      <c r="A76" s="14"/>
      <c r="B76" s="21" t="s">
        <v>50</v>
      </c>
      <c r="C76" s="17" t="s">
        <v>28</v>
      </c>
      <c r="D76" s="17" t="s">
        <v>28</v>
      </c>
      <c r="E76" s="17" t="s">
        <v>28</v>
      </c>
      <c r="F76" s="17" t="s">
        <v>28</v>
      </c>
      <c r="G76" s="23">
        <f>0.6*F33+0.4*F75</f>
        <v>0.98</v>
      </c>
      <c r="H76" s="17" t="s">
        <v>28</v>
      </c>
      <c r="I76" s="17" t="s">
        <v>28</v>
      </c>
      <c r="J76" s="17" t="s">
        <v>28</v>
      </c>
      <c r="K76" s="17" t="s">
        <v>28</v>
      </c>
      <c r="L76" s="17" t="s">
        <v>28</v>
      </c>
      <c r="M76" s="17" t="s">
        <v>28</v>
      </c>
      <c r="N76" s="17" t="s">
        <v>28</v>
      </c>
      <c r="O76" s="17" t="s">
        <v>28</v>
      </c>
      <c r="P76" s="17" t="s">
        <v>28</v>
      </c>
    </row>
    <row r="77" spans="1:16" ht="36">
      <c r="A77" s="14"/>
      <c r="B77" s="22" t="s">
        <v>51</v>
      </c>
      <c r="C77" s="17" t="s">
        <v>28</v>
      </c>
      <c r="D77" s="17" t="s">
        <v>28</v>
      </c>
      <c r="E77" s="17" t="s">
        <v>28</v>
      </c>
      <c r="F77" s="17" t="s">
        <v>28</v>
      </c>
      <c r="G77" s="17" t="s">
        <v>28</v>
      </c>
      <c r="H77" s="17" t="s">
        <v>28</v>
      </c>
      <c r="I77" s="17" t="s">
        <v>28</v>
      </c>
      <c r="J77" s="17" t="s">
        <v>28</v>
      </c>
      <c r="K77" s="35">
        <v>0.99</v>
      </c>
      <c r="L77" s="35">
        <v>0.98</v>
      </c>
      <c r="M77" s="17" t="s">
        <v>28</v>
      </c>
      <c r="N77" s="17" t="s">
        <v>28</v>
      </c>
      <c r="O77" s="17" t="s">
        <v>28</v>
      </c>
      <c r="P77" s="24">
        <v>0.99</v>
      </c>
    </row>
    <row r="78" spans="1:16" ht="24">
      <c r="A78" s="14"/>
      <c r="B78" s="18" t="s">
        <v>52</v>
      </c>
      <c r="C78" s="17" t="s">
        <v>28</v>
      </c>
      <c r="D78" s="17" t="s">
        <v>28</v>
      </c>
      <c r="E78" s="17" t="s">
        <v>28</v>
      </c>
      <c r="F78" s="17" t="s">
        <v>28</v>
      </c>
      <c r="G78" s="17" t="s">
        <v>28</v>
      </c>
      <c r="H78" s="17" t="s">
        <v>28</v>
      </c>
      <c r="I78" s="17" t="s">
        <v>28</v>
      </c>
      <c r="J78" s="38">
        <f>(I25+I32+I38+I43+I48+I53+I62+I69+I74)/(H25+H32+H38+H43+H48+H53+H62+H69+H74)</f>
        <v>0.94444444444444442</v>
      </c>
      <c r="K78" s="17" t="s">
        <v>28</v>
      </c>
      <c r="L78" s="17" t="s">
        <v>28</v>
      </c>
      <c r="M78" s="17" t="s">
        <v>28</v>
      </c>
      <c r="N78" s="17" t="s">
        <v>28</v>
      </c>
      <c r="O78" s="17" t="s">
        <v>28</v>
      </c>
      <c r="P78" s="17" t="s">
        <v>28</v>
      </c>
    </row>
    <row r="79" spans="1:16" ht="48">
      <c r="A79" s="14"/>
      <c r="B79" s="26" t="s">
        <v>53</v>
      </c>
      <c r="C79" s="53">
        <f>0.5*G76+0.3*P77+0.2*J78</f>
        <v>0.97588888888888881</v>
      </c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5"/>
    </row>
    <row r="80" spans="1:16">
      <c r="A80" s="63" t="s">
        <v>54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5"/>
    </row>
    <row r="81" spans="1:16" ht="31.5" customHeight="1">
      <c r="A81" s="16">
        <v>1</v>
      </c>
      <c r="B81" s="60" t="s">
        <v>55</v>
      </c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2"/>
    </row>
    <row r="82" spans="1:16" ht="18" customHeight="1">
      <c r="A82" s="59" t="s">
        <v>56</v>
      </c>
      <c r="B82" s="59"/>
      <c r="C82" s="59"/>
      <c r="D82" s="59"/>
      <c r="E82" s="59"/>
      <c r="F82" s="59"/>
      <c r="G82" s="59"/>
      <c r="H82" s="12" t="s">
        <v>28</v>
      </c>
      <c r="I82" s="12" t="s">
        <v>28</v>
      </c>
      <c r="J82" s="12" t="s">
        <v>28</v>
      </c>
      <c r="K82" s="12" t="s">
        <v>28</v>
      </c>
      <c r="L82" s="12" t="s">
        <v>28</v>
      </c>
      <c r="M82" s="12" t="s">
        <v>28</v>
      </c>
      <c r="N82" s="12" t="s">
        <v>28</v>
      </c>
      <c r="O82" s="12" t="s">
        <v>28</v>
      </c>
      <c r="P82" s="12" t="s">
        <v>28</v>
      </c>
    </row>
    <row r="83" spans="1:16">
      <c r="A83" s="15"/>
      <c r="B83" s="15"/>
      <c r="C83" s="15">
        <v>75</v>
      </c>
      <c r="D83" s="15">
        <v>75.2</v>
      </c>
      <c r="E83" s="15">
        <v>1</v>
      </c>
      <c r="F83" s="15" t="s">
        <v>28</v>
      </c>
      <c r="G83" s="15" t="s">
        <v>28</v>
      </c>
      <c r="H83" s="12" t="s">
        <v>28</v>
      </c>
      <c r="I83" s="12" t="s">
        <v>28</v>
      </c>
      <c r="J83" s="12" t="s">
        <v>28</v>
      </c>
      <c r="K83" s="12" t="s">
        <v>28</v>
      </c>
      <c r="L83" s="12" t="s">
        <v>28</v>
      </c>
      <c r="M83" s="12" t="s">
        <v>28</v>
      </c>
      <c r="N83" s="12" t="s">
        <v>28</v>
      </c>
      <c r="O83" s="12" t="s">
        <v>28</v>
      </c>
      <c r="P83" s="12" t="s">
        <v>28</v>
      </c>
    </row>
    <row r="84" spans="1:16" ht="59.25" customHeight="1">
      <c r="A84" s="59" t="s">
        <v>57</v>
      </c>
      <c r="B84" s="59"/>
      <c r="C84" s="59"/>
      <c r="D84" s="59"/>
      <c r="E84" s="59"/>
      <c r="F84" s="59"/>
      <c r="G84" s="59"/>
      <c r="H84" s="12" t="s">
        <v>28</v>
      </c>
      <c r="I84" s="12" t="s">
        <v>28</v>
      </c>
      <c r="J84" s="12" t="s">
        <v>28</v>
      </c>
      <c r="K84" s="12" t="s">
        <v>28</v>
      </c>
      <c r="L84" s="12" t="s">
        <v>28</v>
      </c>
      <c r="M84" s="12" t="s">
        <v>28</v>
      </c>
      <c r="N84" s="12" t="s">
        <v>28</v>
      </c>
      <c r="O84" s="12" t="s">
        <v>28</v>
      </c>
      <c r="P84" s="12" t="s">
        <v>28</v>
      </c>
    </row>
    <row r="85" spans="1:16">
      <c r="A85" s="15"/>
      <c r="B85" s="15"/>
      <c r="C85" s="15">
        <v>32</v>
      </c>
      <c r="D85" s="15">
        <v>32</v>
      </c>
      <c r="E85" s="15">
        <f>D85/C85</f>
        <v>1</v>
      </c>
      <c r="F85" s="15" t="s">
        <v>28</v>
      </c>
      <c r="G85" s="15" t="s">
        <v>28</v>
      </c>
      <c r="H85" s="12" t="s">
        <v>28</v>
      </c>
      <c r="I85" s="12" t="s">
        <v>28</v>
      </c>
      <c r="J85" s="12" t="s">
        <v>28</v>
      </c>
      <c r="K85" s="12" t="s">
        <v>28</v>
      </c>
      <c r="L85" s="12" t="s">
        <v>28</v>
      </c>
      <c r="M85" s="12" t="s">
        <v>28</v>
      </c>
      <c r="N85" s="12" t="s">
        <v>28</v>
      </c>
      <c r="O85" s="12" t="s">
        <v>28</v>
      </c>
      <c r="P85" s="12" t="s">
        <v>28</v>
      </c>
    </row>
    <row r="86" spans="1:16" ht="46.5" customHeight="1">
      <c r="A86" s="59" t="s">
        <v>58</v>
      </c>
      <c r="B86" s="59"/>
      <c r="C86" s="59"/>
      <c r="D86" s="59"/>
      <c r="E86" s="59"/>
      <c r="F86" s="59"/>
      <c r="G86" s="59"/>
      <c r="H86" s="12" t="s">
        <v>28</v>
      </c>
      <c r="I86" s="12" t="s">
        <v>28</v>
      </c>
      <c r="J86" s="12" t="s">
        <v>28</v>
      </c>
      <c r="K86" s="12" t="s">
        <v>28</v>
      </c>
      <c r="L86" s="12" t="s">
        <v>28</v>
      </c>
      <c r="M86" s="12" t="s">
        <v>28</v>
      </c>
      <c r="N86" s="12" t="s">
        <v>28</v>
      </c>
      <c r="O86" s="12" t="s">
        <v>28</v>
      </c>
      <c r="P86" s="12" t="s">
        <v>28</v>
      </c>
    </row>
    <row r="87" spans="1:16">
      <c r="A87" s="15"/>
      <c r="B87" s="15"/>
      <c r="C87" s="15">
        <v>9.0300000000000005E-2</v>
      </c>
      <c r="D87" s="15">
        <v>0.38100000000000001</v>
      </c>
      <c r="E87" s="15">
        <v>1</v>
      </c>
      <c r="F87" s="15" t="s">
        <v>28</v>
      </c>
      <c r="G87" s="15" t="s">
        <v>28</v>
      </c>
      <c r="H87" s="12" t="s">
        <v>28</v>
      </c>
      <c r="I87" s="12" t="s">
        <v>28</v>
      </c>
      <c r="J87" s="12" t="s">
        <v>28</v>
      </c>
      <c r="K87" s="12" t="s">
        <v>28</v>
      </c>
      <c r="L87" s="12" t="s">
        <v>28</v>
      </c>
      <c r="M87" s="12" t="s">
        <v>28</v>
      </c>
      <c r="N87" s="12" t="s">
        <v>28</v>
      </c>
      <c r="O87" s="12" t="s">
        <v>28</v>
      </c>
      <c r="P87" s="12" t="s">
        <v>28</v>
      </c>
    </row>
    <row r="88" spans="1:16" ht="46.5" customHeight="1">
      <c r="A88" s="59" t="s">
        <v>59</v>
      </c>
      <c r="B88" s="59"/>
      <c r="C88" s="59"/>
      <c r="D88" s="59"/>
      <c r="E88" s="59"/>
      <c r="F88" s="59"/>
      <c r="G88" s="59"/>
      <c r="H88" s="12" t="s">
        <v>28</v>
      </c>
      <c r="I88" s="12" t="s">
        <v>28</v>
      </c>
      <c r="J88" s="12" t="s">
        <v>28</v>
      </c>
      <c r="K88" s="12" t="s">
        <v>28</v>
      </c>
      <c r="L88" s="12" t="s">
        <v>28</v>
      </c>
      <c r="M88" s="12" t="s">
        <v>28</v>
      </c>
      <c r="N88" s="12" t="s">
        <v>28</v>
      </c>
      <c r="O88" s="12" t="s">
        <v>28</v>
      </c>
      <c r="P88" s="12" t="s">
        <v>28</v>
      </c>
    </row>
    <row r="89" spans="1:16">
      <c r="A89" s="15"/>
      <c r="B89" s="15"/>
      <c r="C89" s="15">
        <v>6.5</v>
      </c>
      <c r="D89" s="15">
        <v>14.3</v>
      </c>
      <c r="E89" s="15">
        <v>1</v>
      </c>
      <c r="F89" s="15" t="s">
        <v>28</v>
      </c>
      <c r="G89" s="15" t="s">
        <v>28</v>
      </c>
      <c r="H89" s="12" t="s">
        <v>28</v>
      </c>
      <c r="I89" s="12" t="s">
        <v>28</v>
      </c>
      <c r="J89" s="12" t="s">
        <v>28</v>
      </c>
      <c r="K89" s="12" t="s">
        <v>28</v>
      </c>
      <c r="L89" s="12" t="s">
        <v>28</v>
      </c>
      <c r="M89" s="12" t="s">
        <v>28</v>
      </c>
      <c r="N89" s="12" t="s">
        <v>28</v>
      </c>
      <c r="O89" s="12" t="s">
        <v>28</v>
      </c>
      <c r="P89" s="12" t="s">
        <v>28</v>
      </c>
    </row>
    <row r="90" spans="1:16" ht="33.75" customHeight="1">
      <c r="A90" s="59" t="s">
        <v>313</v>
      </c>
      <c r="B90" s="59"/>
      <c r="C90" s="59"/>
      <c r="D90" s="59"/>
      <c r="E90" s="59"/>
      <c r="F90" s="59"/>
      <c r="G90" s="59"/>
      <c r="H90" s="12" t="s">
        <v>28</v>
      </c>
      <c r="I90" s="12" t="s">
        <v>28</v>
      </c>
      <c r="J90" s="12" t="s">
        <v>28</v>
      </c>
      <c r="K90" s="12" t="s">
        <v>28</v>
      </c>
      <c r="L90" s="12" t="s">
        <v>28</v>
      </c>
      <c r="M90" s="12" t="s">
        <v>28</v>
      </c>
      <c r="N90" s="12" t="s">
        <v>28</v>
      </c>
      <c r="O90" s="12" t="s">
        <v>28</v>
      </c>
      <c r="P90" s="12" t="s">
        <v>28</v>
      </c>
    </row>
    <row r="91" spans="1:16">
      <c r="A91" s="15"/>
      <c r="B91" s="15"/>
      <c r="C91" s="15">
        <v>30</v>
      </c>
      <c r="D91" s="15">
        <v>30</v>
      </c>
      <c r="E91" s="15">
        <f>D91/C91</f>
        <v>1</v>
      </c>
      <c r="F91" s="15" t="s">
        <v>28</v>
      </c>
      <c r="G91" s="15" t="s">
        <v>28</v>
      </c>
      <c r="H91" s="12" t="s">
        <v>28</v>
      </c>
      <c r="I91" s="12" t="s">
        <v>28</v>
      </c>
      <c r="J91" s="12" t="s">
        <v>28</v>
      </c>
      <c r="K91" s="12" t="s">
        <v>28</v>
      </c>
      <c r="L91" s="12" t="s">
        <v>28</v>
      </c>
      <c r="M91" s="12" t="s">
        <v>28</v>
      </c>
      <c r="N91" s="12" t="s">
        <v>28</v>
      </c>
      <c r="O91" s="12" t="s">
        <v>28</v>
      </c>
      <c r="P91" s="12" t="s">
        <v>28</v>
      </c>
    </row>
    <row r="92" spans="1:16" ht="85.5" customHeight="1">
      <c r="A92" s="14"/>
      <c r="B92" s="13" t="s">
        <v>65</v>
      </c>
      <c r="C92" s="17" t="s">
        <v>28</v>
      </c>
      <c r="D92" s="17" t="s">
        <v>28</v>
      </c>
      <c r="E92" s="29">
        <f>(E83+E85+E87+E89+E91)/5</f>
        <v>1</v>
      </c>
      <c r="F92" s="17" t="s">
        <v>28</v>
      </c>
      <c r="G92" s="17" t="s">
        <v>28</v>
      </c>
      <c r="H92" s="17" t="s">
        <v>28</v>
      </c>
      <c r="I92" s="17" t="s">
        <v>28</v>
      </c>
      <c r="J92" s="17" t="s">
        <v>28</v>
      </c>
      <c r="K92" s="17" t="s">
        <v>28</v>
      </c>
      <c r="L92" s="17" t="s">
        <v>28</v>
      </c>
      <c r="M92" s="17" t="s">
        <v>28</v>
      </c>
      <c r="N92" s="17" t="s">
        <v>28</v>
      </c>
      <c r="O92" s="17" t="s">
        <v>28</v>
      </c>
      <c r="P92" s="17" t="s">
        <v>28</v>
      </c>
    </row>
    <row r="93" spans="1:16" ht="36">
      <c r="A93" s="14"/>
      <c r="B93" s="28" t="s">
        <v>68</v>
      </c>
      <c r="C93" s="17" t="s">
        <v>28</v>
      </c>
      <c r="D93" s="17" t="s">
        <v>28</v>
      </c>
      <c r="E93" s="17" t="s">
        <v>28</v>
      </c>
      <c r="F93" s="17" t="s">
        <v>28</v>
      </c>
      <c r="G93" s="17" t="s">
        <v>28</v>
      </c>
      <c r="H93" s="27">
        <v>7</v>
      </c>
      <c r="I93" s="27">
        <v>7</v>
      </c>
      <c r="J93" s="27">
        <f>I93/H93</f>
        <v>1</v>
      </c>
      <c r="K93" s="17" t="s">
        <v>28</v>
      </c>
      <c r="L93" s="17" t="s">
        <v>28</v>
      </c>
      <c r="M93" s="17" t="s">
        <v>28</v>
      </c>
      <c r="N93" s="17" t="s">
        <v>28</v>
      </c>
      <c r="O93" s="17" t="s">
        <v>28</v>
      </c>
      <c r="P93" s="17" t="s">
        <v>28</v>
      </c>
    </row>
    <row r="94" spans="1:16" ht="19.5" customHeight="1">
      <c r="A94" s="16">
        <v>2</v>
      </c>
      <c r="B94" s="60" t="s">
        <v>60</v>
      </c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2"/>
    </row>
    <row r="95" spans="1:16" ht="45" customHeight="1">
      <c r="A95" s="59" t="s">
        <v>61</v>
      </c>
      <c r="B95" s="59"/>
      <c r="C95" s="59"/>
      <c r="D95" s="59"/>
      <c r="E95" s="59"/>
      <c r="F95" s="59"/>
      <c r="G95" s="59"/>
      <c r="H95" s="12" t="s">
        <v>28</v>
      </c>
      <c r="I95" s="12" t="s">
        <v>28</v>
      </c>
      <c r="J95" s="12" t="s">
        <v>28</v>
      </c>
      <c r="K95" s="12" t="s">
        <v>28</v>
      </c>
      <c r="L95" s="12" t="s">
        <v>28</v>
      </c>
      <c r="M95" s="12" t="s">
        <v>28</v>
      </c>
      <c r="N95" s="12" t="s">
        <v>28</v>
      </c>
      <c r="O95" s="12" t="s">
        <v>28</v>
      </c>
      <c r="P95" s="12" t="s">
        <v>28</v>
      </c>
    </row>
    <row r="96" spans="1:16">
      <c r="A96" s="15"/>
      <c r="B96" s="15"/>
      <c r="C96" s="15">
        <v>107</v>
      </c>
      <c r="D96" s="15">
        <v>107</v>
      </c>
      <c r="E96" s="15">
        <f>D96/C96</f>
        <v>1</v>
      </c>
      <c r="F96" s="15" t="s">
        <v>28</v>
      </c>
      <c r="G96" s="15" t="s">
        <v>28</v>
      </c>
      <c r="H96" s="12" t="s">
        <v>28</v>
      </c>
      <c r="I96" s="12" t="s">
        <v>28</v>
      </c>
      <c r="J96" s="12" t="s">
        <v>28</v>
      </c>
      <c r="K96" s="12" t="s">
        <v>28</v>
      </c>
      <c r="L96" s="12" t="s">
        <v>28</v>
      </c>
      <c r="M96" s="12" t="s">
        <v>28</v>
      </c>
      <c r="N96" s="12" t="s">
        <v>28</v>
      </c>
      <c r="O96" s="12" t="s">
        <v>28</v>
      </c>
      <c r="P96" s="12" t="s">
        <v>28</v>
      </c>
    </row>
    <row r="97" spans="1:18" ht="33" customHeight="1">
      <c r="A97" s="59" t="s">
        <v>62</v>
      </c>
      <c r="B97" s="59"/>
      <c r="C97" s="59"/>
      <c r="D97" s="59"/>
      <c r="E97" s="59"/>
      <c r="F97" s="59"/>
      <c r="G97" s="59"/>
      <c r="H97" s="12" t="s">
        <v>28</v>
      </c>
      <c r="I97" s="12" t="s">
        <v>28</v>
      </c>
      <c r="J97" s="12" t="s">
        <v>28</v>
      </c>
      <c r="K97" s="12" t="s">
        <v>28</v>
      </c>
      <c r="L97" s="12" t="s">
        <v>28</v>
      </c>
      <c r="M97" s="12" t="s">
        <v>28</v>
      </c>
      <c r="N97" s="12" t="s">
        <v>28</v>
      </c>
      <c r="O97" s="12" t="s">
        <v>28</v>
      </c>
      <c r="P97" s="12" t="s">
        <v>28</v>
      </c>
    </row>
    <row r="98" spans="1:18">
      <c r="A98" s="15"/>
      <c r="B98" s="15"/>
      <c r="C98" s="15">
        <v>24</v>
      </c>
      <c r="D98" s="15">
        <v>36</v>
      </c>
      <c r="E98" s="15">
        <v>1</v>
      </c>
      <c r="F98" s="15" t="s">
        <v>28</v>
      </c>
      <c r="G98" s="15" t="s">
        <v>28</v>
      </c>
      <c r="H98" s="12" t="s">
        <v>28</v>
      </c>
      <c r="I98" s="12" t="s">
        <v>28</v>
      </c>
      <c r="J98" s="12" t="s">
        <v>28</v>
      </c>
      <c r="K98" s="12" t="s">
        <v>28</v>
      </c>
      <c r="L98" s="12" t="s">
        <v>28</v>
      </c>
      <c r="M98" s="12" t="s">
        <v>28</v>
      </c>
      <c r="N98" s="12" t="s">
        <v>28</v>
      </c>
      <c r="O98" s="12" t="s">
        <v>28</v>
      </c>
      <c r="P98" s="12" t="s">
        <v>28</v>
      </c>
    </row>
    <row r="99" spans="1:18" ht="15.75" customHeight="1">
      <c r="A99" s="59" t="s">
        <v>63</v>
      </c>
      <c r="B99" s="59"/>
      <c r="C99" s="59"/>
      <c r="D99" s="59"/>
      <c r="E99" s="59"/>
      <c r="F99" s="59"/>
      <c r="G99" s="59"/>
      <c r="H99" s="12" t="s">
        <v>28</v>
      </c>
      <c r="I99" s="12" t="s">
        <v>28</v>
      </c>
      <c r="J99" s="12" t="s">
        <v>28</v>
      </c>
      <c r="K99" s="12" t="s">
        <v>28</v>
      </c>
      <c r="L99" s="12" t="s">
        <v>28</v>
      </c>
      <c r="M99" s="12" t="s">
        <v>28</v>
      </c>
      <c r="N99" s="12" t="s">
        <v>28</v>
      </c>
      <c r="O99" s="12" t="s">
        <v>28</v>
      </c>
      <c r="P99" s="12" t="s">
        <v>28</v>
      </c>
    </row>
    <row r="100" spans="1:18" ht="16.5" customHeight="1">
      <c r="A100" s="15"/>
      <c r="B100" s="15"/>
      <c r="C100" s="15">
        <v>4150</v>
      </c>
      <c r="D100" s="15">
        <v>4150</v>
      </c>
      <c r="E100" s="15">
        <f>D100/C100</f>
        <v>1</v>
      </c>
      <c r="F100" s="15" t="s">
        <v>28</v>
      </c>
      <c r="G100" s="15" t="s">
        <v>28</v>
      </c>
      <c r="H100" s="12"/>
      <c r="I100" s="12"/>
      <c r="J100" s="12"/>
      <c r="K100" s="12"/>
      <c r="L100" s="12"/>
      <c r="M100" s="12"/>
      <c r="N100" s="12"/>
      <c r="O100" s="12"/>
      <c r="P100" s="12"/>
    </row>
    <row r="101" spans="1:18" ht="31.5" customHeight="1">
      <c r="A101" s="59" t="s">
        <v>64</v>
      </c>
      <c r="B101" s="59"/>
      <c r="C101" s="59"/>
      <c r="D101" s="59"/>
      <c r="E101" s="59"/>
      <c r="F101" s="59"/>
      <c r="G101" s="59"/>
      <c r="H101" s="12" t="s">
        <v>28</v>
      </c>
      <c r="I101" s="12" t="s">
        <v>28</v>
      </c>
      <c r="J101" s="12" t="s">
        <v>28</v>
      </c>
      <c r="K101" s="12" t="s">
        <v>28</v>
      </c>
      <c r="L101" s="12" t="s">
        <v>28</v>
      </c>
      <c r="M101" s="12" t="s">
        <v>28</v>
      </c>
      <c r="N101" s="12" t="s">
        <v>28</v>
      </c>
      <c r="O101" s="12" t="s">
        <v>28</v>
      </c>
      <c r="P101" s="12" t="s">
        <v>28</v>
      </c>
    </row>
    <row r="102" spans="1:18">
      <c r="A102" s="15"/>
      <c r="B102" s="15"/>
      <c r="C102" s="15">
        <v>2</v>
      </c>
      <c r="D102" s="15">
        <v>2</v>
      </c>
      <c r="E102" s="15">
        <f>D102/C102</f>
        <v>1</v>
      </c>
      <c r="F102" s="15" t="s">
        <v>28</v>
      </c>
      <c r="G102" s="15" t="s">
        <v>28</v>
      </c>
      <c r="H102" s="12" t="s">
        <v>28</v>
      </c>
      <c r="I102" s="12" t="s">
        <v>28</v>
      </c>
      <c r="J102" s="12" t="s">
        <v>28</v>
      </c>
      <c r="K102" s="12" t="s">
        <v>28</v>
      </c>
      <c r="L102" s="12" t="s">
        <v>28</v>
      </c>
      <c r="M102" s="12" t="s">
        <v>28</v>
      </c>
      <c r="N102" s="12" t="s">
        <v>28</v>
      </c>
      <c r="O102" s="12" t="s">
        <v>28</v>
      </c>
      <c r="P102" s="12" t="s">
        <v>28</v>
      </c>
    </row>
    <row r="103" spans="1:18" ht="85.5" customHeight="1">
      <c r="A103" s="14"/>
      <c r="B103" s="13" t="s">
        <v>66</v>
      </c>
      <c r="C103" s="17" t="s">
        <v>28</v>
      </c>
      <c r="D103" s="17" t="s">
        <v>28</v>
      </c>
      <c r="E103" s="29">
        <f>(E96+E98+E100+E102)/4</f>
        <v>1</v>
      </c>
      <c r="F103" s="17" t="s">
        <v>28</v>
      </c>
      <c r="G103" s="17" t="s">
        <v>28</v>
      </c>
      <c r="H103" s="17" t="s">
        <v>28</v>
      </c>
      <c r="I103" s="17" t="s">
        <v>28</v>
      </c>
      <c r="J103" s="17" t="s">
        <v>28</v>
      </c>
      <c r="K103" s="17" t="s">
        <v>28</v>
      </c>
      <c r="L103" s="17" t="s">
        <v>28</v>
      </c>
      <c r="M103" s="17" t="s">
        <v>28</v>
      </c>
      <c r="N103" s="17" t="s">
        <v>28</v>
      </c>
      <c r="O103" s="17" t="s">
        <v>28</v>
      </c>
      <c r="P103" s="17" t="s">
        <v>28</v>
      </c>
    </row>
    <row r="104" spans="1:18" ht="36">
      <c r="A104" s="14"/>
      <c r="B104" s="28" t="s">
        <v>67</v>
      </c>
      <c r="C104" s="17" t="s">
        <v>28</v>
      </c>
      <c r="D104" s="17" t="s">
        <v>28</v>
      </c>
      <c r="E104" s="17" t="s">
        <v>28</v>
      </c>
      <c r="F104" s="17" t="s">
        <v>28</v>
      </c>
      <c r="G104" s="17" t="s">
        <v>28</v>
      </c>
      <c r="H104" s="27">
        <v>7</v>
      </c>
      <c r="I104" s="27">
        <v>7</v>
      </c>
      <c r="J104" s="27">
        <f>I104/H104</f>
        <v>1</v>
      </c>
      <c r="K104" s="17" t="s">
        <v>28</v>
      </c>
      <c r="L104" s="17" t="s">
        <v>28</v>
      </c>
      <c r="M104" s="17" t="s">
        <v>28</v>
      </c>
      <c r="N104" s="17" t="s">
        <v>28</v>
      </c>
      <c r="O104" s="17" t="s">
        <v>28</v>
      </c>
      <c r="P104" s="17" t="s">
        <v>28</v>
      </c>
    </row>
    <row r="105" spans="1:18" ht="24">
      <c r="A105" s="14"/>
      <c r="B105" s="19" t="s">
        <v>30</v>
      </c>
      <c r="C105" s="17" t="s">
        <v>28</v>
      </c>
      <c r="D105" s="32" t="s">
        <v>28</v>
      </c>
      <c r="E105" s="17" t="s">
        <v>28</v>
      </c>
      <c r="F105" s="33">
        <f>(E92+E103)/2</f>
        <v>1</v>
      </c>
      <c r="G105" s="17" t="s">
        <v>28</v>
      </c>
      <c r="H105" s="17" t="s">
        <v>28</v>
      </c>
      <c r="I105" s="17" t="s">
        <v>28</v>
      </c>
      <c r="J105" s="17" t="s">
        <v>28</v>
      </c>
      <c r="K105" s="17" t="s">
        <v>28</v>
      </c>
      <c r="L105" s="17" t="s">
        <v>28</v>
      </c>
      <c r="M105" s="17" t="s">
        <v>28</v>
      </c>
      <c r="N105" s="17" t="s">
        <v>28</v>
      </c>
      <c r="O105" s="17" t="s">
        <v>28</v>
      </c>
      <c r="P105" s="17" t="s">
        <v>28</v>
      </c>
      <c r="R105">
        <f>E109+E120+E127+E132+E139+E144+E149+E156+E161+E168+E173+E180+E185+E190+E195+E202+E205+E210+E215</f>
        <v>18.338658536585367</v>
      </c>
    </row>
    <row r="106" spans="1:18" ht="43.5" customHeight="1">
      <c r="A106" s="16">
        <v>4</v>
      </c>
      <c r="B106" s="60" t="s">
        <v>70</v>
      </c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2"/>
    </row>
    <row r="107" spans="1:18" ht="17.25" customHeight="1">
      <c r="A107" s="59" t="s">
        <v>56</v>
      </c>
      <c r="B107" s="59"/>
      <c r="C107" s="59"/>
      <c r="D107" s="59"/>
      <c r="E107" s="59"/>
      <c r="F107" s="59"/>
      <c r="G107" s="59"/>
      <c r="H107" s="12" t="s">
        <v>28</v>
      </c>
      <c r="I107" s="12" t="s">
        <v>28</v>
      </c>
      <c r="J107" s="12" t="s">
        <v>28</v>
      </c>
      <c r="K107" s="12" t="s">
        <v>28</v>
      </c>
      <c r="L107" s="12" t="s">
        <v>28</v>
      </c>
      <c r="M107" s="12" t="s">
        <v>28</v>
      </c>
      <c r="N107" s="12" t="s">
        <v>28</v>
      </c>
      <c r="O107" s="12" t="s">
        <v>28</v>
      </c>
      <c r="P107" s="12" t="s">
        <v>28</v>
      </c>
    </row>
    <row r="108" spans="1:18">
      <c r="A108" s="15"/>
      <c r="B108" s="15"/>
      <c r="C108" s="15">
        <v>75</v>
      </c>
      <c r="D108" s="15">
        <v>75.2</v>
      </c>
      <c r="E108" s="15">
        <v>1</v>
      </c>
      <c r="F108" s="15" t="s">
        <v>28</v>
      </c>
      <c r="G108" s="15" t="s">
        <v>28</v>
      </c>
      <c r="H108" s="12" t="s">
        <v>28</v>
      </c>
      <c r="I108" s="12" t="s">
        <v>28</v>
      </c>
      <c r="J108" s="12" t="s">
        <v>28</v>
      </c>
      <c r="K108" s="12" t="s">
        <v>28</v>
      </c>
      <c r="L108" s="12" t="s">
        <v>28</v>
      </c>
      <c r="M108" s="12" t="s">
        <v>28</v>
      </c>
      <c r="N108" s="12" t="s">
        <v>28</v>
      </c>
      <c r="O108" s="12" t="s">
        <v>28</v>
      </c>
      <c r="P108" s="12" t="s">
        <v>28</v>
      </c>
    </row>
    <row r="109" spans="1:18" ht="73.5" customHeight="1">
      <c r="A109" s="14"/>
      <c r="B109" s="13" t="s">
        <v>84</v>
      </c>
      <c r="C109" s="17" t="s">
        <v>28</v>
      </c>
      <c r="D109" s="17" t="s">
        <v>28</v>
      </c>
      <c r="E109" s="29">
        <f>(E108)/1</f>
        <v>1</v>
      </c>
      <c r="F109" s="17" t="s">
        <v>28</v>
      </c>
      <c r="G109" s="17" t="s">
        <v>28</v>
      </c>
      <c r="H109" s="17" t="s">
        <v>28</v>
      </c>
      <c r="I109" s="17" t="s">
        <v>28</v>
      </c>
      <c r="J109" s="17" t="s">
        <v>28</v>
      </c>
      <c r="K109" s="17" t="s">
        <v>28</v>
      </c>
      <c r="L109" s="17" t="s">
        <v>28</v>
      </c>
      <c r="M109" s="17" t="s">
        <v>28</v>
      </c>
      <c r="N109" s="17" t="s">
        <v>28</v>
      </c>
      <c r="O109" s="17" t="s">
        <v>28</v>
      </c>
      <c r="P109" s="17" t="s">
        <v>28</v>
      </c>
    </row>
    <row r="110" spans="1:18" ht="24">
      <c r="A110" s="14"/>
      <c r="B110" s="28" t="s">
        <v>76</v>
      </c>
      <c r="C110" s="17" t="s">
        <v>28</v>
      </c>
      <c r="D110" s="17" t="s">
        <v>28</v>
      </c>
      <c r="E110" s="17" t="s">
        <v>28</v>
      </c>
      <c r="F110" s="17" t="s">
        <v>28</v>
      </c>
      <c r="G110" s="17" t="s">
        <v>28</v>
      </c>
      <c r="H110" s="27">
        <v>3</v>
      </c>
      <c r="I110" s="27">
        <v>3</v>
      </c>
      <c r="J110" s="27">
        <f>I110/H110</f>
        <v>1</v>
      </c>
      <c r="K110" s="17" t="s">
        <v>28</v>
      </c>
      <c r="L110" s="17" t="s">
        <v>28</v>
      </c>
      <c r="M110" s="17" t="s">
        <v>28</v>
      </c>
      <c r="N110" s="17" t="s">
        <v>28</v>
      </c>
      <c r="O110" s="17" t="s">
        <v>28</v>
      </c>
      <c r="P110" s="17" t="s">
        <v>28</v>
      </c>
    </row>
    <row r="111" spans="1:18" ht="18" customHeight="1">
      <c r="A111" s="16">
        <v>5</v>
      </c>
      <c r="B111" s="60" t="s">
        <v>71</v>
      </c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2"/>
    </row>
    <row r="112" spans="1:18" ht="43.5" customHeight="1">
      <c r="A112" s="59" t="s">
        <v>72</v>
      </c>
      <c r="B112" s="59"/>
      <c r="C112" s="59"/>
      <c r="D112" s="59"/>
      <c r="E112" s="59"/>
      <c r="F112" s="59"/>
      <c r="G112" s="59"/>
      <c r="H112" s="12" t="s">
        <v>28</v>
      </c>
      <c r="I112" s="12" t="s">
        <v>28</v>
      </c>
      <c r="J112" s="12" t="s">
        <v>28</v>
      </c>
      <c r="K112" s="12" t="s">
        <v>28</v>
      </c>
      <c r="L112" s="12" t="s">
        <v>28</v>
      </c>
      <c r="M112" s="12" t="s">
        <v>28</v>
      </c>
      <c r="N112" s="12" t="s">
        <v>28</v>
      </c>
      <c r="O112" s="12" t="s">
        <v>28</v>
      </c>
      <c r="P112" s="12" t="s">
        <v>28</v>
      </c>
    </row>
    <row r="113" spans="1:16">
      <c r="A113" s="15"/>
      <c r="B113" s="15"/>
      <c r="C113" s="15">
        <v>95</v>
      </c>
      <c r="D113" s="15">
        <v>95</v>
      </c>
      <c r="E113" s="15">
        <f>D113/C113</f>
        <v>1</v>
      </c>
      <c r="F113" s="15" t="s">
        <v>28</v>
      </c>
      <c r="G113" s="15" t="s">
        <v>28</v>
      </c>
      <c r="H113" s="12" t="s">
        <v>28</v>
      </c>
      <c r="I113" s="12" t="s">
        <v>28</v>
      </c>
      <c r="J113" s="12" t="s">
        <v>28</v>
      </c>
      <c r="K113" s="12" t="s">
        <v>28</v>
      </c>
      <c r="L113" s="12" t="s">
        <v>28</v>
      </c>
      <c r="M113" s="12" t="s">
        <v>28</v>
      </c>
      <c r="N113" s="12" t="s">
        <v>28</v>
      </c>
      <c r="O113" s="12" t="s">
        <v>28</v>
      </c>
      <c r="P113" s="12" t="s">
        <v>28</v>
      </c>
    </row>
    <row r="114" spans="1:16" ht="30" customHeight="1">
      <c r="A114" s="59" t="s">
        <v>73</v>
      </c>
      <c r="B114" s="59"/>
      <c r="C114" s="59"/>
      <c r="D114" s="59"/>
      <c r="E114" s="59"/>
      <c r="F114" s="59"/>
      <c r="G114" s="59"/>
      <c r="H114" s="12" t="s">
        <v>28</v>
      </c>
      <c r="I114" s="12" t="s">
        <v>28</v>
      </c>
      <c r="J114" s="12" t="s">
        <v>28</v>
      </c>
      <c r="K114" s="12" t="s">
        <v>28</v>
      </c>
      <c r="L114" s="12" t="s">
        <v>28</v>
      </c>
      <c r="M114" s="12" t="s">
        <v>28</v>
      </c>
      <c r="N114" s="12" t="s">
        <v>28</v>
      </c>
      <c r="O114" s="12" t="s">
        <v>28</v>
      </c>
      <c r="P114" s="12" t="s">
        <v>28</v>
      </c>
    </row>
    <row r="115" spans="1:16">
      <c r="A115" s="15"/>
      <c r="B115" s="15"/>
      <c r="C115" s="15">
        <v>22.9</v>
      </c>
      <c r="D115" s="15">
        <v>23</v>
      </c>
      <c r="E115" s="15">
        <v>1</v>
      </c>
      <c r="F115" s="15" t="s">
        <v>28</v>
      </c>
      <c r="G115" s="15" t="s">
        <v>28</v>
      </c>
      <c r="H115" s="12" t="s">
        <v>28</v>
      </c>
      <c r="I115" s="12" t="s">
        <v>28</v>
      </c>
      <c r="J115" s="12" t="s">
        <v>28</v>
      </c>
      <c r="K115" s="12" t="s">
        <v>28</v>
      </c>
      <c r="L115" s="12" t="s">
        <v>28</v>
      </c>
      <c r="M115" s="12" t="s">
        <v>28</v>
      </c>
      <c r="N115" s="12" t="s">
        <v>28</v>
      </c>
      <c r="O115" s="12" t="s">
        <v>28</v>
      </c>
      <c r="P115" s="12" t="s">
        <v>28</v>
      </c>
    </row>
    <row r="116" spans="1:16" ht="29.25" customHeight="1">
      <c r="A116" s="59" t="s">
        <v>74</v>
      </c>
      <c r="B116" s="59"/>
      <c r="C116" s="59"/>
      <c r="D116" s="59"/>
      <c r="E116" s="59"/>
      <c r="F116" s="59"/>
      <c r="G116" s="59"/>
      <c r="H116" s="12" t="s">
        <v>28</v>
      </c>
      <c r="I116" s="12" t="s">
        <v>28</v>
      </c>
      <c r="J116" s="12" t="s">
        <v>28</v>
      </c>
      <c r="K116" s="12" t="s">
        <v>28</v>
      </c>
      <c r="L116" s="12" t="s">
        <v>28</v>
      </c>
      <c r="M116" s="12" t="s">
        <v>28</v>
      </c>
      <c r="N116" s="12" t="s">
        <v>28</v>
      </c>
      <c r="O116" s="12" t="s">
        <v>28</v>
      </c>
      <c r="P116" s="12" t="s">
        <v>28</v>
      </c>
    </row>
    <row r="117" spans="1:16">
      <c r="A117" s="15"/>
      <c r="B117" s="15"/>
      <c r="C117" s="15">
        <v>100</v>
      </c>
      <c r="D117" s="15">
        <v>100</v>
      </c>
      <c r="E117" s="15">
        <f>D117/C117</f>
        <v>1</v>
      </c>
      <c r="F117" s="15" t="s">
        <v>28</v>
      </c>
      <c r="G117" s="15" t="s">
        <v>28</v>
      </c>
      <c r="H117" s="12" t="s">
        <v>28</v>
      </c>
      <c r="I117" s="12" t="s">
        <v>28</v>
      </c>
      <c r="J117" s="12" t="s">
        <v>28</v>
      </c>
      <c r="K117" s="12" t="s">
        <v>28</v>
      </c>
      <c r="L117" s="12" t="s">
        <v>28</v>
      </c>
      <c r="M117" s="12" t="s">
        <v>28</v>
      </c>
      <c r="N117" s="12" t="s">
        <v>28</v>
      </c>
      <c r="O117" s="12" t="s">
        <v>28</v>
      </c>
      <c r="P117" s="12" t="s">
        <v>28</v>
      </c>
    </row>
    <row r="118" spans="1:16" ht="29.25" customHeight="1">
      <c r="A118" s="59" t="s">
        <v>75</v>
      </c>
      <c r="B118" s="59"/>
      <c r="C118" s="59"/>
      <c r="D118" s="59"/>
      <c r="E118" s="59"/>
      <c r="F118" s="59"/>
      <c r="G118" s="59"/>
      <c r="H118" s="12" t="s">
        <v>28</v>
      </c>
      <c r="I118" s="12" t="s">
        <v>28</v>
      </c>
      <c r="J118" s="12" t="s">
        <v>28</v>
      </c>
      <c r="K118" s="12" t="s">
        <v>28</v>
      </c>
      <c r="L118" s="12" t="s">
        <v>28</v>
      </c>
      <c r="M118" s="12" t="s">
        <v>28</v>
      </c>
      <c r="N118" s="12" t="s">
        <v>28</v>
      </c>
      <c r="O118" s="12" t="s">
        <v>28</v>
      </c>
      <c r="P118" s="12" t="s">
        <v>28</v>
      </c>
    </row>
    <row r="119" spans="1:16">
      <c r="A119" s="15"/>
      <c r="B119" s="15"/>
      <c r="C119" s="15">
        <v>100</v>
      </c>
      <c r="D119" s="15">
        <v>100</v>
      </c>
      <c r="E119" s="15">
        <f>D119/C119</f>
        <v>1</v>
      </c>
      <c r="F119" s="15" t="s">
        <v>28</v>
      </c>
      <c r="G119" s="15" t="s">
        <v>28</v>
      </c>
      <c r="H119" s="12" t="s">
        <v>28</v>
      </c>
      <c r="I119" s="12" t="s">
        <v>28</v>
      </c>
      <c r="J119" s="12" t="s">
        <v>28</v>
      </c>
      <c r="K119" s="12" t="s">
        <v>28</v>
      </c>
      <c r="L119" s="12" t="s">
        <v>28</v>
      </c>
      <c r="M119" s="12" t="s">
        <v>28</v>
      </c>
      <c r="N119" s="12" t="s">
        <v>28</v>
      </c>
      <c r="O119" s="12" t="s">
        <v>28</v>
      </c>
      <c r="P119" s="12" t="s">
        <v>28</v>
      </c>
    </row>
    <row r="120" spans="1:16" ht="68.25" customHeight="1">
      <c r="A120" s="14"/>
      <c r="B120" s="13" t="s">
        <v>85</v>
      </c>
      <c r="C120" s="17" t="s">
        <v>28</v>
      </c>
      <c r="D120" s="17" t="s">
        <v>28</v>
      </c>
      <c r="E120" s="29">
        <f>(E113+E115+E117+E119)/4</f>
        <v>1</v>
      </c>
      <c r="F120" s="17" t="s">
        <v>28</v>
      </c>
      <c r="G120" s="17" t="s">
        <v>28</v>
      </c>
      <c r="H120" s="17" t="s">
        <v>28</v>
      </c>
      <c r="I120" s="17" t="s">
        <v>28</v>
      </c>
      <c r="J120" s="17" t="s">
        <v>28</v>
      </c>
      <c r="K120" s="17" t="s">
        <v>28</v>
      </c>
      <c r="L120" s="17" t="s">
        <v>28</v>
      </c>
      <c r="M120" s="17" t="s">
        <v>28</v>
      </c>
      <c r="N120" s="17" t="s">
        <v>28</v>
      </c>
      <c r="O120" s="17" t="s">
        <v>28</v>
      </c>
      <c r="P120" s="17" t="s">
        <v>28</v>
      </c>
    </row>
    <row r="121" spans="1:16" ht="24">
      <c r="A121" s="14"/>
      <c r="B121" s="28" t="s">
        <v>77</v>
      </c>
      <c r="C121" s="17" t="s">
        <v>28</v>
      </c>
      <c r="D121" s="17" t="s">
        <v>28</v>
      </c>
      <c r="E121" s="17" t="s">
        <v>28</v>
      </c>
      <c r="F121" s="17" t="s">
        <v>28</v>
      </c>
      <c r="G121" s="17" t="s">
        <v>28</v>
      </c>
      <c r="H121" s="27">
        <v>3</v>
      </c>
      <c r="I121" s="27">
        <v>3</v>
      </c>
      <c r="J121" s="27">
        <f>I121/H121</f>
        <v>1</v>
      </c>
      <c r="K121" s="17" t="s">
        <v>28</v>
      </c>
      <c r="L121" s="17" t="s">
        <v>28</v>
      </c>
      <c r="M121" s="17" t="s">
        <v>28</v>
      </c>
      <c r="N121" s="17" t="s">
        <v>28</v>
      </c>
      <c r="O121" s="17" t="s">
        <v>28</v>
      </c>
      <c r="P121" s="17" t="s">
        <v>28</v>
      </c>
    </row>
    <row r="122" spans="1:16" ht="18" customHeight="1">
      <c r="A122" s="16">
        <v>6</v>
      </c>
      <c r="B122" s="60" t="s">
        <v>90</v>
      </c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2"/>
    </row>
    <row r="123" spans="1:16" ht="31.5" customHeight="1">
      <c r="A123" s="59" t="s">
        <v>86</v>
      </c>
      <c r="B123" s="59"/>
      <c r="C123" s="59"/>
      <c r="D123" s="59"/>
      <c r="E123" s="59"/>
      <c r="F123" s="59"/>
      <c r="G123" s="59"/>
      <c r="H123" s="12" t="s">
        <v>28</v>
      </c>
      <c r="I123" s="12" t="s">
        <v>28</v>
      </c>
      <c r="J123" s="12" t="s">
        <v>28</v>
      </c>
      <c r="K123" s="12" t="s">
        <v>28</v>
      </c>
      <c r="L123" s="12" t="s">
        <v>28</v>
      </c>
      <c r="M123" s="12" t="s">
        <v>28</v>
      </c>
      <c r="N123" s="12" t="s">
        <v>28</v>
      </c>
      <c r="O123" s="12" t="s">
        <v>28</v>
      </c>
      <c r="P123" s="12" t="s">
        <v>28</v>
      </c>
    </row>
    <row r="124" spans="1:16">
      <c r="A124" s="15"/>
      <c r="B124" s="15"/>
      <c r="C124" s="15">
        <v>70</v>
      </c>
      <c r="D124" s="15">
        <v>68</v>
      </c>
      <c r="E124" s="15">
        <v>0.97</v>
      </c>
      <c r="F124" s="15" t="s">
        <v>28</v>
      </c>
      <c r="G124" s="15" t="s">
        <v>28</v>
      </c>
      <c r="H124" s="12" t="s">
        <v>28</v>
      </c>
      <c r="I124" s="12" t="s">
        <v>28</v>
      </c>
      <c r="J124" s="12" t="s">
        <v>28</v>
      </c>
      <c r="K124" s="12" t="s">
        <v>28</v>
      </c>
      <c r="L124" s="12" t="s">
        <v>28</v>
      </c>
      <c r="M124" s="12" t="s">
        <v>28</v>
      </c>
      <c r="N124" s="12" t="s">
        <v>28</v>
      </c>
      <c r="O124" s="12" t="s">
        <v>28</v>
      </c>
      <c r="P124" s="12" t="s">
        <v>28</v>
      </c>
    </row>
    <row r="125" spans="1:16" ht="30.75" customHeight="1">
      <c r="A125" s="59" t="s">
        <v>87</v>
      </c>
      <c r="B125" s="59"/>
      <c r="C125" s="59"/>
      <c r="D125" s="59"/>
      <c r="E125" s="59"/>
      <c r="F125" s="59"/>
      <c r="G125" s="59"/>
      <c r="H125" s="12" t="s">
        <v>28</v>
      </c>
      <c r="I125" s="12" t="s">
        <v>28</v>
      </c>
      <c r="J125" s="12" t="s">
        <v>28</v>
      </c>
      <c r="K125" s="12" t="s">
        <v>28</v>
      </c>
      <c r="L125" s="12" t="s">
        <v>28</v>
      </c>
      <c r="M125" s="12" t="s">
        <v>28</v>
      </c>
      <c r="N125" s="12" t="s">
        <v>28</v>
      </c>
      <c r="O125" s="12" t="s">
        <v>28</v>
      </c>
      <c r="P125" s="12" t="s">
        <v>28</v>
      </c>
    </row>
    <row r="126" spans="1:16">
      <c r="A126" s="15"/>
      <c r="B126" s="15"/>
      <c r="C126" s="15">
        <v>82</v>
      </c>
      <c r="D126" s="15">
        <v>58</v>
      </c>
      <c r="E126" s="50">
        <f>D126/C126</f>
        <v>0.70731707317073167</v>
      </c>
      <c r="F126" s="15" t="s">
        <v>28</v>
      </c>
      <c r="G126" s="15" t="s">
        <v>28</v>
      </c>
      <c r="H126" s="12" t="s">
        <v>28</v>
      </c>
      <c r="I126" s="12" t="s">
        <v>28</v>
      </c>
      <c r="J126" s="12" t="s">
        <v>28</v>
      </c>
      <c r="K126" s="12" t="s">
        <v>28</v>
      </c>
      <c r="L126" s="12" t="s">
        <v>28</v>
      </c>
      <c r="M126" s="12" t="s">
        <v>28</v>
      </c>
      <c r="N126" s="12" t="s">
        <v>28</v>
      </c>
      <c r="O126" s="12" t="s">
        <v>28</v>
      </c>
      <c r="P126" s="12" t="s">
        <v>28</v>
      </c>
    </row>
    <row r="127" spans="1:16" ht="68.25" customHeight="1">
      <c r="A127" s="14"/>
      <c r="B127" s="13" t="s">
        <v>88</v>
      </c>
      <c r="C127" s="17" t="s">
        <v>28</v>
      </c>
      <c r="D127" s="17" t="s">
        <v>28</v>
      </c>
      <c r="E127" s="48">
        <f>(E124+E126)/2</f>
        <v>0.83865853658536582</v>
      </c>
      <c r="F127" s="17" t="s">
        <v>28</v>
      </c>
      <c r="G127" s="17" t="s">
        <v>28</v>
      </c>
      <c r="H127" s="17" t="s">
        <v>28</v>
      </c>
      <c r="I127" s="17" t="s">
        <v>28</v>
      </c>
      <c r="J127" s="17" t="s">
        <v>28</v>
      </c>
      <c r="K127" s="17" t="s">
        <v>28</v>
      </c>
      <c r="L127" s="17" t="s">
        <v>28</v>
      </c>
      <c r="M127" s="17" t="s">
        <v>28</v>
      </c>
      <c r="N127" s="17" t="s">
        <v>28</v>
      </c>
      <c r="O127" s="17" t="s">
        <v>28</v>
      </c>
      <c r="P127" s="17" t="s">
        <v>28</v>
      </c>
    </row>
    <row r="128" spans="1:16" ht="24">
      <c r="A128" s="14"/>
      <c r="B128" s="28" t="s">
        <v>89</v>
      </c>
      <c r="C128" s="17" t="s">
        <v>28</v>
      </c>
      <c r="D128" s="17" t="s">
        <v>28</v>
      </c>
      <c r="E128" s="17" t="s">
        <v>28</v>
      </c>
      <c r="F128" s="17" t="s">
        <v>28</v>
      </c>
      <c r="G128" s="17" t="s">
        <v>28</v>
      </c>
      <c r="H128" s="27">
        <v>5</v>
      </c>
      <c r="I128" s="27">
        <v>4</v>
      </c>
      <c r="J128" s="27">
        <f>I128/H128</f>
        <v>0.8</v>
      </c>
      <c r="K128" s="17" t="s">
        <v>28</v>
      </c>
      <c r="L128" s="17" t="s">
        <v>28</v>
      </c>
      <c r="M128" s="17" t="s">
        <v>28</v>
      </c>
      <c r="N128" s="17" t="s">
        <v>28</v>
      </c>
      <c r="O128" s="17" t="s">
        <v>28</v>
      </c>
      <c r="P128" s="17" t="s">
        <v>28</v>
      </c>
    </row>
    <row r="129" spans="1:16" ht="15.75" customHeight="1">
      <c r="A129" s="16">
        <v>7</v>
      </c>
      <c r="B129" s="60" t="s">
        <v>91</v>
      </c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2"/>
    </row>
    <row r="130" spans="1:16" ht="17.25" customHeight="1">
      <c r="A130" s="59" t="s">
        <v>56</v>
      </c>
      <c r="B130" s="59"/>
      <c r="C130" s="59"/>
      <c r="D130" s="59"/>
      <c r="E130" s="59"/>
      <c r="F130" s="59"/>
      <c r="G130" s="59"/>
      <c r="H130" s="12" t="s">
        <v>28</v>
      </c>
      <c r="I130" s="12" t="s">
        <v>28</v>
      </c>
      <c r="J130" s="12" t="s">
        <v>28</v>
      </c>
      <c r="K130" s="12" t="s">
        <v>28</v>
      </c>
      <c r="L130" s="12" t="s">
        <v>28</v>
      </c>
      <c r="M130" s="12" t="s">
        <v>28</v>
      </c>
      <c r="N130" s="12" t="s">
        <v>28</v>
      </c>
      <c r="O130" s="12" t="s">
        <v>28</v>
      </c>
      <c r="P130" s="12" t="s">
        <v>28</v>
      </c>
    </row>
    <row r="131" spans="1:16">
      <c r="A131" s="15"/>
      <c r="B131" s="15"/>
      <c r="C131" s="15">
        <v>75</v>
      </c>
      <c r="D131" s="15">
        <v>75.2</v>
      </c>
      <c r="E131" s="15">
        <v>1</v>
      </c>
      <c r="F131" s="15" t="s">
        <v>28</v>
      </c>
      <c r="G131" s="15" t="s">
        <v>28</v>
      </c>
      <c r="H131" s="12" t="s">
        <v>28</v>
      </c>
      <c r="I131" s="12" t="s">
        <v>28</v>
      </c>
      <c r="J131" s="12" t="s">
        <v>28</v>
      </c>
      <c r="K131" s="12" t="s">
        <v>28</v>
      </c>
      <c r="L131" s="12" t="s">
        <v>28</v>
      </c>
      <c r="M131" s="12" t="s">
        <v>28</v>
      </c>
      <c r="N131" s="12" t="s">
        <v>28</v>
      </c>
      <c r="O131" s="12" t="s">
        <v>28</v>
      </c>
      <c r="P131" s="12" t="s">
        <v>28</v>
      </c>
    </row>
    <row r="132" spans="1:16" ht="73.5" customHeight="1">
      <c r="A132" s="14"/>
      <c r="B132" s="13" t="s">
        <v>92</v>
      </c>
      <c r="C132" s="17" t="s">
        <v>28</v>
      </c>
      <c r="D132" s="17" t="s">
        <v>28</v>
      </c>
      <c r="E132" s="29">
        <f>(E131)/1</f>
        <v>1</v>
      </c>
      <c r="F132" s="17" t="s">
        <v>28</v>
      </c>
      <c r="G132" s="17" t="s">
        <v>28</v>
      </c>
      <c r="H132" s="17" t="s">
        <v>28</v>
      </c>
      <c r="I132" s="17" t="s">
        <v>28</v>
      </c>
      <c r="J132" s="17" t="s">
        <v>28</v>
      </c>
      <c r="K132" s="17" t="s">
        <v>28</v>
      </c>
      <c r="L132" s="17" t="s">
        <v>28</v>
      </c>
      <c r="M132" s="17" t="s">
        <v>28</v>
      </c>
      <c r="N132" s="17" t="s">
        <v>28</v>
      </c>
      <c r="O132" s="17" t="s">
        <v>28</v>
      </c>
      <c r="P132" s="17" t="s">
        <v>28</v>
      </c>
    </row>
    <row r="133" spans="1:16" ht="24">
      <c r="A133" s="14"/>
      <c r="B133" s="28" t="s">
        <v>93</v>
      </c>
      <c r="C133" s="17" t="s">
        <v>28</v>
      </c>
      <c r="D133" s="17" t="s">
        <v>28</v>
      </c>
      <c r="E133" s="17" t="s">
        <v>28</v>
      </c>
      <c r="F133" s="17" t="s">
        <v>28</v>
      </c>
      <c r="G133" s="17" t="s">
        <v>28</v>
      </c>
      <c r="H133" s="27">
        <v>4</v>
      </c>
      <c r="I133" s="27">
        <v>3</v>
      </c>
      <c r="J133" s="27">
        <f>I133/H133</f>
        <v>0.75</v>
      </c>
      <c r="K133" s="17" t="s">
        <v>28</v>
      </c>
      <c r="L133" s="17" t="s">
        <v>28</v>
      </c>
      <c r="M133" s="17" t="s">
        <v>28</v>
      </c>
      <c r="N133" s="17" t="s">
        <v>28</v>
      </c>
      <c r="O133" s="17" t="s">
        <v>28</v>
      </c>
      <c r="P133" s="17" t="s">
        <v>28</v>
      </c>
    </row>
    <row r="134" spans="1:16" ht="30.75" customHeight="1">
      <c r="A134" s="16">
        <v>8</v>
      </c>
      <c r="B134" s="60" t="s">
        <v>94</v>
      </c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2"/>
    </row>
    <row r="135" spans="1:16" ht="62.25" customHeight="1">
      <c r="A135" s="59" t="s">
        <v>95</v>
      </c>
      <c r="B135" s="59"/>
      <c r="C135" s="59"/>
      <c r="D135" s="59"/>
      <c r="E135" s="59"/>
      <c r="F135" s="59"/>
      <c r="G135" s="59"/>
      <c r="H135" s="12" t="s">
        <v>28</v>
      </c>
      <c r="I135" s="12" t="s">
        <v>28</v>
      </c>
      <c r="J135" s="12" t="s">
        <v>28</v>
      </c>
      <c r="K135" s="12" t="s">
        <v>28</v>
      </c>
      <c r="L135" s="12" t="s">
        <v>28</v>
      </c>
      <c r="M135" s="12" t="s">
        <v>28</v>
      </c>
      <c r="N135" s="12" t="s">
        <v>28</v>
      </c>
      <c r="O135" s="12" t="s">
        <v>28</v>
      </c>
      <c r="P135" s="12" t="s">
        <v>28</v>
      </c>
    </row>
    <row r="136" spans="1:16">
      <c r="A136" s="15"/>
      <c r="B136" s="15"/>
      <c r="C136" s="15">
        <v>1.6</v>
      </c>
      <c r="D136" s="15">
        <v>0</v>
      </c>
      <c r="E136" s="15">
        <f>D136/C136</f>
        <v>0</v>
      </c>
      <c r="F136" s="15" t="s">
        <v>28</v>
      </c>
      <c r="G136" s="15" t="s">
        <v>28</v>
      </c>
      <c r="H136" s="12" t="s">
        <v>28</v>
      </c>
      <c r="I136" s="12" t="s">
        <v>28</v>
      </c>
      <c r="J136" s="12" t="s">
        <v>28</v>
      </c>
      <c r="K136" s="12" t="s">
        <v>28</v>
      </c>
      <c r="L136" s="12" t="s">
        <v>28</v>
      </c>
      <c r="M136" s="12" t="s">
        <v>28</v>
      </c>
      <c r="N136" s="12" t="s">
        <v>28</v>
      </c>
      <c r="O136" s="12" t="s">
        <v>28</v>
      </c>
      <c r="P136" s="12" t="s">
        <v>28</v>
      </c>
    </row>
    <row r="137" spans="1:16" ht="31.5" customHeight="1">
      <c r="A137" s="59" t="s">
        <v>96</v>
      </c>
      <c r="B137" s="59"/>
      <c r="C137" s="59"/>
      <c r="D137" s="59"/>
      <c r="E137" s="59"/>
      <c r="F137" s="59"/>
      <c r="G137" s="59"/>
      <c r="H137" s="12" t="s">
        <v>28</v>
      </c>
      <c r="I137" s="12" t="s">
        <v>28</v>
      </c>
      <c r="J137" s="12" t="s">
        <v>28</v>
      </c>
      <c r="K137" s="12" t="s">
        <v>28</v>
      </c>
      <c r="L137" s="12" t="s">
        <v>28</v>
      </c>
      <c r="M137" s="12" t="s">
        <v>28</v>
      </c>
      <c r="N137" s="12" t="s">
        <v>28</v>
      </c>
      <c r="O137" s="12" t="s">
        <v>28</v>
      </c>
      <c r="P137" s="12" t="s">
        <v>28</v>
      </c>
    </row>
    <row r="138" spans="1:16">
      <c r="A138" s="15"/>
      <c r="B138" s="15"/>
      <c r="C138" s="15">
        <v>0.8</v>
      </c>
      <c r="D138" s="15">
        <v>0</v>
      </c>
      <c r="E138" s="45">
        <v>1</v>
      </c>
      <c r="F138" s="15" t="s">
        <v>28</v>
      </c>
      <c r="G138" s="15" t="s">
        <v>28</v>
      </c>
      <c r="H138" s="12" t="s">
        <v>28</v>
      </c>
      <c r="I138" s="12" t="s">
        <v>28</v>
      </c>
      <c r="J138" s="12" t="s">
        <v>28</v>
      </c>
      <c r="K138" s="12" t="s">
        <v>28</v>
      </c>
      <c r="L138" s="12" t="s">
        <v>28</v>
      </c>
      <c r="M138" s="12" t="s">
        <v>28</v>
      </c>
      <c r="N138" s="12" t="s">
        <v>28</v>
      </c>
      <c r="O138" s="12" t="s">
        <v>28</v>
      </c>
      <c r="P138" s="12" t="s">
        <v>28</v>
      </c>
    </row>
    <row r="139" spans="1:16" ht="73.5" customHeight="1">
      <c r="A139" s="14"/>
      <c r="B139" s="13" t="s">
        <v>97</v>
      </c>
      <c r="C139" s="17" t="s">
        <v>28</v>
      </c>
      <c r="D139" s="17" t="s">
        <v>28</v>
      </c>
      <c r="E139" s="29">
        <f>(E136+E138)/2</f>
        <v>0.5</v>
      </c>
      <c r="F139" s="17" t="s">
        <v>28</v>
      </c>
      <c r="G139" s="17" t="s">
        <v>28</v>
      </c>
      <c r="H139" s="17" t="s">
        <v>28</v>
      </c>
      <c r="I139" s="17" t="s">
        <v>28</v>
      </c>
      <c r="J139" s="17" t="s">
        <v>28</v>
      </c>
      <c r="K139" s="17" t="s">
        <v>28</v>
      </c>
      <c r="L139" s="17" t="s">
        <v>28</v>
      </c>
      <c r="M139" s="17" t="s">
        <v>28</v>
      </c>
      <c r="N139" s="17" t="s">
        <v>28</v>
      </c>
      <c r="O139" s="17" t="s">
        <v>28</v>
      </c>
      <c r="P139" s="17" t="s">
        <v>28</v>
      </c>
    </row>
    <row r="140" spans="1:16" ht="24">
      <c r="A140" s="14"/>
      <c r="B140" s="28" t="s">
        <v>98</v>
      </c>
      <c r="C140" s="17" t="s">
        <v>28</v>
      </c>
      <c r="D140" s="17" t="s">
        <v>28</v>
      </c>
      <c r="E140" s="17" t="s">
        <v>28</v>
      </c>
      <c r="F140" s="17" t="s">
        <v>28</v>
      </c>
      <c r="G140" s="17" t="s">
        <v>28</v>
      </c>
      <c r="H140" s="27">
        <v>8</v>
      </c>
      <c r="I140" s="34">
        <v>8</v>
      </c>
      <c r="J140" s="27">
        <f>I140/H140</f>
        <v>1</v>
      </c>
      <c r="K140" s="17" t="s">
        <v>28</v>
      </c>
      <c r="L140" s="17" t="s">
        <v>28</v>
      </c>
      <c r="M140" s="17" t="s">
        <v>28</v>
      </c>
      <c r="N140" s="17" t="s">
        <v>28</v>
      </c>
      <c r="O140" s="17" t="s">
        <v>28</v>
      </c>
      <c r="P140" s="17" t="s">
        <v>28</v>
      </c>
    </row>
    <row r="141" spans="1:16" ht="30.75" customHeight="1">
      <c r="A141" s="16">
        <v>9</v>
      </c>
      <c r="B141" s="60" t="s">
        <v>99</v>
      </c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2"/>
    </row>
    <row r="142" spans="1:16" ht="45" customHeight="1">
      <c r="A142" s="59" t="s">
        <v>100</v>
      </c>
      <c r="B142" s="59"/>
      <c r="C142" s="59"/>
      <c r="D142" s="59"/>
      <c r="E142" s="59"/>
      <c r="F142" s="59"/>
      <c r="G142" s="59"/>
      <c r="H142" s="12" t="s">
        <v>28</v>
      </c>
      <c r="I142" s="12" t="s">
        <v>28</v>
      </c>
      <c r="J142" s="12" t="s">
        <v>28</v>
      </c>
      <c r="K142" s="12" t="s">
        <v>28</v>
      </c>
      <c r="L142" s="12" t="s">
        <v>28</v>
      </c>
      <c r="M142" s="12" t="s">
        <v>28</v>
      </c>
      <c r="N142" s="12" t="s">
        <v>28</v>
      </c>
      <c r="O142" s="12" t="s">
        <v>28</v>
      </c>
      <c r="P142" s="12" t="s">
        <v>28</v>
      </c>
    </row>
    <row r="143" spans="1:16">
      <c r="A143" s="15"/>
      <c r="B143" s="15"/>
      <c r="C143" s="15">
        <v>90</v>
      </c>
      <c r="D143" s="15">
        <v>90</v>
      </c>
      <c r="E143" s="15">
        <f>D143/C143</f>
        <v>1</v>
      </c>
      <c r="F143" s="15" t="s">
        <v>28</v>
      </c>
      <c r="G143" s="15" t="s">
        <v>28</v>
      </c>
      <c r="H143" s="12" t="s">
        <v>28</v>
      </c>
      <c r="I143" s="12" t="s">
        <v>28</v>
      </c>
      <c r="J143" s="12" t="s">
        <v>28</v>
      </c>
      <c r="K143" s="12" t="s">
        <v>28</v>
      </c>
      <c r="L143" s="12" t="s">
        <v>28</v>
      </c>
      <c r="M143" s="12" t="s">
        <v>28</v>
      </c>
      <c r="N143" s="12" t="s">
        <v>28</v>
      </c>
      <c r="O143" s="12" t="s">
        <v>28</v>
      </c>
      <c r="P143" s="12" t="s">
        <v>28</v>
      </c>
    </row>
    <row r="144" spans="1:16" ht="73.5" customHeight="1">
      <c r="A144" s="14"/>
      <c r="B144" s="13" t="s">
        <v>101</v>
      </c>
      <c r="C144" s="17" t="s">
        <v>28</v>
      </c>
      <c r="D144" s="17" t="s">
        <v>28</v>
      </c>
      <c r="E144" s="29">
        <f>(E143)/1</f>
        <v>1</v>
      </c>
      <c r="F144" s="17" t="s">
        <v>28</v>
      </c>
      <c r="G144" s="17" t="s">
        <v>28</v>
      </c>
      <c r="H144" s="17" t="s">
        <v>28</v>
      </c>
      <c r="I144" s="17" t="s">
        <v>28</v>
      </c>
      <c r="J144" s="17" t="s">
        <v>28</v>
      </c>
      <c r="K144" s="17" t="s">
        <v>28</v>
      </c>
      <c r="L144" s="17" t="s">
        <v>28</v>
      </c>
      <c r="M144" s="17" t="s">
        <v>28</v>
      </c>
      <c r="N144" s="17" t="s">
        <v>28</v>
      </c>
      <c r="O144" s="17" t="s">
        <v>28</v>
      </c>
      <c r="P144" s="17" t="s">
        <v>28</v>
      </c>
    </row>
    <row r="145" spans="1:16" ht="25.5" customHeight="1">
      <c r="A145" s="14"/>
      <c r="B145" s="28" t="s">
        <v>102</v>
      </c>
      <c r="C145" s="17" t="s">
        <v>28</v>
      </c>
      <c r="D145" s="17" t="s">
        <v>28</v>
      </c>
      <c r="E145" s="17" t="s">
        <v>28</v>
      </c>
      <c r="F145" s="17" t="s">
        <v>28</v>
      </c>
      <c r="G145" s="17" t="s">
        <v>28</v>
      </c>
      <c r="H145" s="27">
        <v>3</v>
      </c>
      <c r="I145" s="27">
        <v>3</v>
      </c>
      <c r="J145" s="27">
        <f>I145/H145</f>
        <v>1</v>
      </c>
      <c r="K145" s="17" t="s">
        <v>28</v>
      </c>
      <c r="L145" s="17" t="s">
        <v>28</v>
      </c>
      <c r="M145" s="17" t="s">
        <v>28</v>
      </c>
      <c r="N145" s="17" t="s">
        <v>28</v>
      </c>
      <c r="O145" s="17" t="s">
        <v>28</v>
      </c>
      <c r="P145" s="17" t="s">
        <v>28</v>
      </c>
    </row>
    <row r="146" spans="1:16" ht="18.75" customHeight="1">
      <c r="A146" s="16">
        <v>10</v>
      </c>
      <c r="B146" s="60" t="s">
        <v>103</v>
      </c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2"/>
    </row>
    <row r="147" spans="1:16" ht="33.75" customHeight="1">
      <c r="A147" s="59" t="s">
        <v>104</v>
      </c>
      <c r="B147" s="59"/>
      <c r="C147" s="59"/>
      <c r="D147" s="59"/>
      <c r="E147" s="59"/>
      <c r="F147" s="59"/>
      <c r="G147" s="59"/>
      <c r="H147" s="12" t="s">
        <v>28</v>
      </c>
      <c r="I147" s="12" t="s">
        <v>28</v>
      </c>
      <c r="J147" s="12" t="s">
        <v>28</v>
      </c>
      <c r="K147" s="12" t="s">
        <v>28</v>
      </c>
      <c r="L147" s="12" t="s">
        <v>28</v>
      </c>
      <c r="M147" s="12" t="s">
        <v>28</v>
      </c>
      <c r="N147" s="12" t="s">
        <v>28</v>
      </c>
      <c r="O147" s="12" t="s">
        <v>28</v>
      </c>
      <c r="P147" s="12" t="s">
        <v>28</v>
      </c>
    </row>
    <row r="148" spans="1:16">
      <c r="A148" s="15"/>
      <c r="B148" s="15"/>
      <c r="C148" s="15">
        <v>50</v>
      </c>
      <c r="D148" s="15">
        <v>72</v>
      </c>
      <c r="E148" s="15">
        <v>1</v>
      </c>
      <c r="F148" s="15" t="s">
        <v>28</v>
      </c>
      <c r="G148" s="15" t="s">
        <v>28</v>
      </c>
      <c r="H148" s="12" t="s">
        <v>28</v>
      </c>
      <c r="I148" s="12" t="s">
        <v>28</v>
      </c>
      <c r="J148" s="12" t="s">
        <v>28</v>
      </c>
      <c r="K148" s="12" t="s">
        <v>28</v>
      </c>
      <c r="L148" s="12" t="s">
        <v>28</v>
      </c>
      <c r="M148" s="12" t="s">
        <v>28</v>
      </c>
      <c r="N148" s="12" t="s">
        <v>28</v>
      </c>
      <c r="O148" s="12" t="s">
        <v>28</v>
      </c>
      <c r="P148" s="12" t="s">
        <v>28</v>
      </c>
    </row>
    <row r="149" spans="1:16" ht="73.5" customHeight="1">
      <c r="A149" s="14"/>
      <c r="B149" s="13" t="s">
        <v>105</v>
      </c>
      <c r="C149" s="17" t="s">
        <v>28</v>
      </c>
      <c r="D149" s="17" t="s">
        <v>28</v>
      </c>
      <c r="E149" s="29">
        <f>(E148)/1</f>
        <v>1</v>
      </c>
      <c r="F149" s="17" t="s">
        <v>28</v>
      </c>
      <c r="G149" s="17" t="s">
        <v>28</v>
      </c>
      <c r="H149" s="17" t="s">
        <v>28</v>
      </c>
      <c r="I149" s="17" t="s">
        <v>28</v>
      </c>
      <c r="J149" s="17" t="s">
        <v>28</v>
      </c>
      <c r="K149" s="17" t="s">
        <v>28</v>
      </c>
      <c r="L149" s="17" t="s">
        <v>28</v>
      </c>
      <c r="M149" s="17" t="s">
        <v>28</v>
      </c>
      <c r="N149" s="17" t="s">
        <v>28</v>
      </c>
      <c r="O149" s="17" t="s">
        <v>28</v>
      </c>
      <c r="P149" s="17" t="s">
        <v>28</v>
      </c>
    </row>
    <row r="150" spans="1:16" ht="25.5" customHeight="1">
      <c r="A150" s="14"/>
      <c r="B150" s="28" t="s">
        <v>106</v>
      </c>
      <c r="C150" s="17" t="s">
        <v>28</v>
      </c>
      <c r="D150" s="17" t="s">
        <v>28</v>
      </c>
      <c r="E150" s="17" t="s">
        <v>28</v>
      </c>
      <c r="F150" s="17" t="s">
        <v>28</v>
      </c>
      <c r="G150" s="17" t="s">
        <v>28</v>
      </c>
      <c r="H150" s="27">
        <v>1</v>
      </c>
      <c r="I150" s="27">
        <v>1</v>
      </c>
      <c r="J150" s="27">
        <f>I150/H150</f>
        <v>1</v>
      </c>
      <c r="K150" s="17" t="s">
        <v>28</v>
      </c>
      <c r="L150" s="17" t="s">
        <v>28</v>
      </c>
      <c r="M150" s="17" t="s">
        <v>28</v>
      </c>
      <c r="N150" s="17" t="s">
        <v>28</v>
      </c>
      <c r="O150" s="17" t="s">
        <v>28</v>
      </c>
      <c r="P150" s="17" t="s">
        <v>28</v>
      </c>
    </row>
    <row r="151" spans="1:16" ht="31.5" customHeight="1">
      <c r="A151" s="16">
        <v>11</v>
      </c>
      <c r="B151" s="60" t="s">
        <v>107</v>
      </c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2"/>
    </row>
    <row r="152" spans="1:16" ht="56.25" customHeight="1">
      <c r="A152" s="59" t="s">
        <v>108</v>
      </c>
      <c r="B152" s="59"/>
      <c r="C152" s="59"/>
      <c r="D152" s="59"/>
      <c r="E152" s="59"/>
      <c r="F152" s="59"/>
      <c r="G152" s="59"/>
      <c r="H152" s="12" t="s">
        <v>28</v>
      </c>
      <c r="I152" s="12" t="s">
        <v>28</v>
      </c>
      <c r="J152" s="12" t="s">
        <v>28</v>
      </c>
      <c r="K152" s="12" t="s">
        <v>28</v>
      </c>
      <c r="L152" s="12" t="s">
        <v>28</v>
      </c>
      <c r="M152" s="12" t="s">
        <v>28</v>
      </c>
      <c r="N152" s="12" t="s">
        <v>28</v>
      </c>
      <c r="O152" s="12" t="s">
        <v>28</v>
      </c>
      <c r="P152" s="12" t="s">
        <v>28</v>
      </c>
    </row>
    <row r="153" spans="1:16">
      <c r="A153" s="15"/>
      <c r="B153" s="15"/>
      <c r="C153" s="15">
        <v>100</v>
      </c>
      <c r="D153" s="15">
        <v>106.4</v>
      </c>
      <c r="E153" s="15">
        <v>1</v>
      </c>
      <c r="F153" s="15" t="s">
        <v>28</v>
      </c>
      <c r="G153" s="15" t="s">
        <v>28</v>
      </c>
      <c r="H153" s="12" t="s">
        <v>28</v>
      </c>
      <c r="I153" s="12" t="s">
        <v>28</v>
      </c>
      <c r="J153" s="12" t="s">
        <v>28</v>
      </c>
      <c r="K153" s="12" t="s">
        <v>28</v>
      </c>
      <c r="L153" s="12" t="s">
        <v>28</v>
      </c>
      <c r="M153" s="12" t="s">
        <v>28</v>
      </c>
      <c r="N153" s="12" t="s">
        <v>28</v>
      </c>
      <c r="O153" s="12" t="s">
        <v>28</v>
      </c>
      <c r="P153" s="12" t="s">
        <v>28</v>
      </c>
    </row>
    <row r="154" spans="1:16" ht="35.25" customHeight="1">
      <c r="A154" s="59" t="s">
        <v>109</v>
      </c>
      <c r="B154" s="59"/>
      <c r="C154" s="59"/>
      <c r="D154" s="59"/>
      <c r="E154" s="59"/>
      <c r="F154" s="59"/>
      <c r="G154" s="59"/>
      <c r="H154" s="12" t="s">
        <v>28</v>
      </c>
      <c r="I154" s="12" t="s">
        <v>28</v>
      </c>
      <c r="J154" s="12" t="s">
        <v>28</v>
      </c>
      <c r="K154" s="12" t="s">
        <v>28</v>
      </c>
      <c r="L154" s="12" t="s">
        <v>28</v>
      </c>
      <c r="M154" s="12" t="s">
        <v>28</v>
      </c>
      <c r="N154" s="12" t="s">
        <v>28</v>
      </c>
      <c r="O154" s="12" t="s">
        <v>28</v>
      </c>
      <c r="P154" s="12" t="s">
        <v>28</v>
      </c>
    </row>
    <row r="155" spans="1:16">
      <c r="A155" s="15"/>
      <c r="B155" s="15"/>
      <c r="C155" s="15">
        <v>100</v>
      </c>
      <c r="D155" s="15">
        <v>104.4</v>
      </c>
      <c r="E155" s="15">
        <v>1</v>
      </c>
      <c r="F155" s="15" t="s">
        <v>28</v>
      </c>
      <c r="G155" s="15" t="s">
        <v>28</v>
      </c>
      <c r="H155" s="12" t="s">
        <v>28</v>
      </c>
      <c r="I155" s="12" t="s">
        <v>28</v>
      </c>
      <c r="J155" s="12" t="s">
        <v>28</v>
      </c>
      <c r="K155" s="12" t="s">
        <v>28</v>
      </c>
      <c r="L155" s="12" t="s">
        <v>28</v>
      </c>
      <c r="M155" s="12" t="s">
        <v>28</v>
      </c>
      <c r="N155" s="12" t="s">
        <v>28</v>
      </c>
      <c r="O155" s="12" t="s">
        <v>28</v>
      </c>
      <c r="P155" s="12" t="s">
        <v>28</v>
      </c>
    </row>
    <row r="156" spans="1:16" ht="73.5" customHeight="1">
      <c r="A156" s="14"/>
      <c r="B156" s="13" t="s">
        <v>110</v>
      </c>
      <c r="C156" s="17" t="s">
        <v>28</v>
      </c>
      <c r="D156" s="17" t="s">
        <v>28</v>
      </c>
      <c r="E156" s="29">
        <f>(E153+E155)/2</f>
        <v>1</v>
      </c>
      <c r="F156" s="17" t="s">
        <v>28</v>
      </c>
      <c r="G156" s="17" t="s">
        <v>28</v>
      </c>
      <c r="H156" s="17" t="s">
        <v>28</v>
      </c>
      <c r="I156" s="17" t="s">
        <v>28</v>
      </c>
      <c r="J156" s="17" t="s">
        <v>28</v>
      </c>
      <c r="K156" s="17" t="s">
        <v>28</v>
      </c>
      <c r="L156" s="17" t="s">
        <v>28</v>
      </c>
      <c r="M156" s="17" t="s">
        <v>28</v>
      </c>
      <c r="N156" s="17" t="s">
        <v>28</v>
      </c>
      <c r="O156" s="17" t="s">
        <v>28</v>
      </c>
      <c r="P156" s="17" t="s">
        <v>28</v>
      </c>
    </row>
    <row r="157" spans="1:16" ht="25.5" customHeight="1">
      <c r="A157" s="14"/>
      <c r="B157" s="28" t="s">
        <v>111</v>
      </c>
      <c r="C157" s="17" t="s">
        <v>28</v>
      </c>
      <c r="D157" s="17" t="s">
        <v>28</v>
      </c>
      <c r="E157" s="17" t="s">
        <v>28</v>
      </c>
      <c r="F157" s="17" t="s">
        <v>28</v>
      </c>
      <c r="G157" s="17" t="s">
        <v>28</v>
      </c>
      <c r="H157" s="27">
        <v>8</v>
      </c>
      <c r="I157" s="27">
        <v>8</v>
      </c>
      <c r="J157" s="27">
        <f>I157/H157</f>
        <v>1</v>
      </c>
      <c r="K157" s="17" t="s">
        <v>28</v>
      </c>
      <c r="L157" s="17" t="s">
        <v>28</v>
      </c>
      <c r="M157" s="17" t="s">
        <v>28</v>
      </c>
      <c r="N157" s="17" t="s">
        <v>28</v>
      </c>
      <c r="O157" s="17" t="s">
        <v>28</v>
      </c>
      <c r="P157" s="17" t="s">
        <v>28</v>
      </c>
    </row>
    <row r="158" spans="1:16" ht="16.5" customHeight="1">
      <c r="A158" s="16">
        <v>12</v>
      </c>
      <c r="B158" s="60" t="s">
        <v>112</v>
      </c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2"/>
    </row>
    <row r="159" spans="1:16" ht="32.25" customHeight="1">
      <c r="A159" s="59" t="s">
        <v>73</v>
      </c>
      <c r="B159" s="59"/>
      <c r="C159" s="59"/>
      <c r="D159" s="59"/>
      <c r="E159" s="59"/>
      <c r="F159" s="59"/>
      <c r="G159" s="59"/>
      <c r="H159" s="12" t="s">
        <v>28</v>
      </c>
      <c r="I159" s="12" t="s">
        <v>28</v>
      </c>
      <c r="J159" s="12" t="s">
        <v>28</v>
      </c>
      <c r="K159" s="12" t="s">
        <v>28</v>
      </c>
      <c r="L159" s="12" t="s">
        <v>28</v>
      </c>
      <c r="M159" s="12" t="s">
        <v>28</v>
      </c>
      <c r="N159" s="12" t="s">
        <v>28</v>
      </c>
      <c r="O159" s="12" t="s">
        <v>28</v>
      </c>
      <c r="P159" s="12" t="s">
        <v>28</v>
      </c>
    </row>
    <row r="160" spans="1:16">
      <c r="A160" s="15"/>
      <c r="B160" s="15"/>
      <c r="C160" s="15">
        <v>22.9</v>
      </c>
      <c r="D160" s="15">
        <v>23</v>
      </c>
      <c r="E160" s="15">
        <v>1</v>
      </c>
      <c r="F160" s="15" t="s">
        <v>28</v>
      </c>
      <c r="G160" s="15" t="s">
        <v>28</v>
      </c>
      <c r="H160" s="12" t="s">
        <v>28</v>
      </c>
      <c r="I160" s="12" t="s">
        <v>28</v>
      </c>
      <c r="J160" s="12" t="s">
        <v>28</v>
      </c>
      <c r="K160" s="12" t="s">
        <v>28</v>
      </c>
      <c r="L160" s="12" t="s">
        <v>28</v>
      </c>
      <c r="M160" s="12" t="s">
        <v>28</v>
      </c>
      <c r="N160" s="12" t="s">
        <v>28</v>
      </c>
      <c r="O160" s="12" t="s">
        <v>28</v>
      </c>
      <c r="P160" s="12" t="s">
        <v>28</v>
      </c>
    </row>
    <row r="161" spans="1:16" ht="73.5" customHeight="1">
      <c r="A161" s="14"/>
      <c r="B161" s="13" t="s">
        <v>113</v>
      </c>
      <c r="C161" s="17" t="s">
        <v>28</v>
      </c>
      <c r="D161" s="17" t="s">
        <v>28</v>
      </c>
      <c r="E161" s="29">
        <f>(E160)/1</f>
        <v>1</v>
      </c>
      <c r="F161" s="17" t="s">
        <v>28</v>
      </c>
      <c r="G161" s="17" t="s">
        <v>28</v>
      </c>
      <c r="H161" s="17" t="s">
        <v>28</v>
      </c>
      <c r="I161" s="17" t="s">
        <v>28</v>
      </c>
      <c r="J161" s="17" t="s">
        <v>28</v>
      </c>
      <c r="K161" s="17" t="s">
        <v>28</v>
      </c>
      <c r="L161" s="17" t="s">
        <v>28</v>
      </c>
      <c r="M161" s="17" t="s">
        <v>28</v>
      </c>
      <c r="N161" s="17" t="s">
        <v>28</v>
      </c>
      <c r="O161" s="17" t="s">
        <v>28</v>
      </c>
      <c r="P161" s="17" t="s">
        <v>28</v>
      </c>
    </row>
    <row r="162" spans="1:16" ht="25.5" customHeight="1">
      <c r="A162" s="14"/>
      <c r="B162" s="28" t="s">
        <v>114</v>
      </c>
      <c r="C162" s="17" t="s">
        <v>28</v>
      </c>
      <c r="D162" s="17" t="s">
        <v>28</v>
      </c>
      <c r="E162" s="17" t="s">
        <v>28</v>
      </c>
      <c r="F162" s="17" t="s">
        <v>28</v>
      </c>
      <c r="G162" s="17" t="s">
        <v>28</v>
      </c>
      <c r="H162" s="27">
        <v>2</v>
      </c>
      <c r="I162" s="27">
        <v>2</v>
      </c>
      <c r="J162" s="27">
        <f>I162/H162</f>
        <v>1</v>
      </c>
      <c r="K162" s="17" t="s">
        <v>28</v>
      </c>
      <c r="L162" s="17" t="s">
        <v>28</v>
      </c>
      <c r="M162" s="17" t="s">
        <v>28</v>
      </c>
      <c r="N162" s="17" t="s">
        <v>28</v>
      </c>
      <c r="O162" s="17" t="s">
        <v>28</v>
      </c>
      <c r="P162" s="17" t="s">
        <v>28</v>
      </c>
    </row>
    <row r="163" spans="1:16" ht="30.75" customHeight="1">
      <c r="A163" s="16">
        <v>13</v>
      </c>
      <c r="B163" s="60" t="s">
        <v>115</v>
      </c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2"/>
    </row>
    <row r="164" spans="1:16" ht="53.25" customHeight="1">
      <c r="A164" s="59" t="s">
        <v>108</v>
      </c>
      <c r="B164" s="59"/>
      <c r="C164" s="59"/>
      <c r="D164" s="59"/>
      <c r="E164" s="59"/>
      <c r="F164" s="59"/>
      <c r="G164" s="59"/>
      <c r="H164" s="12" t="s">
        <v>28</v>
      </c>
      <c r="I164" s="12" t="s">
        <v>28</v>
      </c>
      <c r="J164" s="12" t="s">
        <v>28</v>
      </c>
      <c r="K164" s="12" t="s">
        <v>28</v>
      </c>
      <c r="L164" s="12" t="s">
        <v>28</v>
      </c>
      <c r="M164" s="12" t="s">
        <v>28</v>
      </c>
      <c r="N164" s="12" t="s">
        <v>28</v>
      </c>
      <c r="O164" s="12" t="s">
        <v>28</v>
      </c>
      <c r="P164" s="12" t="s">
        <v>28</v>
      </c>
    </row>
    <row r="165" spans="1:16">
      <c r="A165" s="15"/>
      <c r="B165" s="15"/>
      <c r="C165" s="15">
        <v>100</v>
      </c>
      <c r="D165" s="15">
        <v>106.4</v>
      </c>
      <c r="E165" s="15">
        <v>1</v>
      </c>
      <c r="F165" s="15" t="s">
        <v>28</v>
      </c>
      <c r="G165" s="15" t="s">
        <v>28</v>
      </c>
      <c r="H165" s="12" t="s">
        <v>28</v>
      </c>
      <c r="I165" s="12" t="s">
        <v>28</v>
      </c>
      <c r="J165" s="12" t="s">
        <v>28</v>
      </c>
      <c r="K165" s="12" t="s">
        <v>28</v>
      </c>
      <c r="L165" s="12" t="s">
        <v>28</v>
      </c>
      <c r="M165" s="12" t="s">
        <v>28</v>
      </c>
      <c r="N165" s="12" t="s">
        <v>28</v>
      </c>
      <c r="O165" s="12" t="s">
        <v>28</v>
      </c>
      <c r="P165" s="12" t="s">
        <v>28</v>
      </c>
    </row>
    <row r="166" spans="1:16" ht="38.25" customHeight="1">
      <c r="A166" s="59" t="s">
        <v>109</v>
      </c>
      <c r="B166" s="59"/>
      <c r="C166" s="59"/>
      <c r="D166" s="59"/>
      <c r="E166" s="59"/>
      <c r="F166" s="59"/>
      <c r="G166" s="59"/>
      <c r="H166" s="12" t="s">
        <v>28</v>
      </c>
      <c r="I166" s="12" t="s">
        <v>28</v>
      </c>
      <c r="J166" s="12" t="s">
        <v>28</v>
      </c>
      <c r="K166" s="12" t="s">
        <v>28</v>
      </c>
      <c r="L166" s="12" t="s">
        <v>28</v>
      </c>
      <c r="M166" s="12" t="s">
        <v>28</v>
      </c>
      <c r="N166" s="12" t="s">
        <v>28</v>
      </c>
      <c r="O166" s="12" t="s">
        <v>28</v>
      </c>
      <c r="P166" s="12" t="s">
        <v>28</v>
      </c>
    </row>
    <row r="167" spans="1:16">
      <c r="A167" s="15"/>
      <c r="B167" s="15"/>
      <c r="C167" s="15">
        <v>100</v>
      </c>
      <c r="D167" s="15">
        <v>104.4</v>
      </c>
      <c r="E167" s="15">
        <v>1</v>
      </c>
      <c r="F167" s="15" t="s">
        <v>28</v>
      </c>
      <c r="G167" s="15" t="s">
        <v>28</v>
      </c>
      <c r="H167" s="12" t="s">
        <v>28</v>
      </c>
      <c r="I167" s="12" t="s">
        <v>28</v>
      </c>
      <c r="J167" s="12" t="s">
        <v>28</v>
      </c>
      <c r="K167" s="12" t="s">
        <v>28</v>
      </c>
      <c r="L167" s="12" t="s">
        <v>28</v>
      </c>
      <c r="M167" s="12" t="s">
        <v>28</v>
      </c>
      <c r="N167" s="12" t="s">
        <v>28</v>
      </c>
      <c r="O167" s="12" t="s">
        <v>28</v>
      </c>
      <c r="P167" s="12" t="s">
        <v>28</v>
      </c>
    </row>
    <row r="168" spans="1:16" ht="73.5" customHeight="1">
      <c r="A168" s="14"/>
      <c r="B168" s="13" t="s">
        <v>116</v>
      </c>
      <c r="C168" s="17" t="s">
        <v>28</v>
      </c>
      <c r="D168" s="17" t="s">
        <v>28</v>
      </c>
      <c r="E168" s="29">
        <f>(E165+E167)/2</f>
        <v>1</v>
      </c>
      <c r="F168" s="17" t="s">
        <v>28</v>
      </c>
      <c r="G168" s="17" t="s">
        <v>28</v>
      </c>
      <c r="H168" s="17" t="s">
        <v>28</v>
      </c>
      <c r="I168" s="17" t="s">
        <v>28</v>
      </c>
      <c r="J168" s="17" t="s">
        <v>28</v>
      </c>
      <c r="K168" s="17" t="s">
        <v>28</v>
      </c>
      <c r="L168" s="17" t="s">
        <v>28</v>
      </c>
      <c r="M168" s="17" t="s">
        <v>28</v>
      </c>
      <c r="N168" s="17" t="s">
        <v>28</v>
      </c>
      <c r="O168" s="17" t="s">
        <v>28</v>
      </c>
      <c r="P168" s="17" t="s">
        <v>28</v>
      </c>
    </row>
    <row r="169" spans="1:16" ht="25.5" customHeight="1">
      <c r="A169" s="14"/>
      <c r="B169" s="28" t="s">
        <v>117</v>
      </c>
      <c r="C169" s="17" t="s">
        <v>28</v>
      </c>
      <c r="D169" s="17" t="s">
        <v>28</v>
      </c>
      <c r="E169" s="17" t="s">
        <v>28</v>
      </c>
      <c r="F169" s="17" t="s">
        <v>28</v>
      </c>
      <c r="G169" s="17" t="s">
        <v>28</v>
      </c>
      <c r="H169" s="27">
        <v>3</v>
      </c>
      <c r="I169" s="27">
        <v>3</v>
      </c>
      <c r="J169" s="27">
        <f>I169/H169</f>
        <v>1</v>
      </c>
      <c r="K169" s="17" t="s">
        <v>28</v>
      </c>
      <c r="L169" s="17" t="s">
        <v>28</v>
      </c>
      <c r="M169" s="17" t="s">
        <v>28</v>
      </c>
      <c r="N169" s="17" t="s">
        <v>28</v>
      </c>
      <c r="O169" s="17" t="s">
        <v>28</v>
      </c>
      <c r="P169" s="17" t="s">
        <v>28</v>
      </c>
    </row>
    <row r="170" spans="1:16" ht="30.75" customHeight="1">
      <c r="A170" s="16">
        <v>14</v>
      </c>
      <c r="B170" s="60" t="s">
        <v>118</v>
      </c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2"/>
    </row>
    <row r="171" spans="1:16" ht="33" customHeight="1">
      <c r="A171" s="59" t="s">
        <v>119</v>
      </c>
      <c r="B171" s="59"/>
      <c r="C171" s="59"/>
      <c r="D171" s="59"/>
      <c r="E171" s="59"/>
      <c r="F171" s="59"/>
      <c r="G171" s="59"/>
      <c r="H171" s="12" t="s">
        <v>28</v>
      </c>
      <c r="I171" s="12" t="s">
        <v>28</v>
      </c>
      <c r="J171" s="12" t="s">
        <v>28</v>
      </c>
      <c r="K171" s="12" t="s">
        <v>28</v>
      </c>
      <c r="L171" s="12" t="s">
        <v>28</v>
      </c>
      <c r="M171" s="12" t="s">
        <v>28</v>
      </c>
      <c r="N171" s="12" t="s">
        <v>28</v>
      </c>
      <c r="O171" s="12" t="s">
        <v>28</v>
      </c>
      <c r="P171" s="12" t="s">
        <v>28</v>
      </c>
    </row>
    <row r="172" spans="1:16">
      <c r="A172" s="15"/>
      <c r="B172" s="15"/>
      <c r="C172" s="15">
        <v>100</v>
      </c>
      <c r="D172" s="15">
        <v>100</v>
      </c>
      <c r="E172" s="15">
        <f>D172/C172</f>
        <v>1</v>
      </c>
      <c r="F172" s="15" t="s">
        <v>28</v>
      </c>
      <c r="G172" s="15" t="s">
        <v>28</v>
      </c>
      <c r="H172" s="12" t="s">
        <v>28</v>
      </c>
      <c r="I172" s="12" t="s">
        <v>28</v>
      </c>
      <c r="J172" s="12" t="s">
        <v>28</v>
      </c>
      <c r="K172" s="12" t="s">
        <v>28</v>
      </c>
      <c r="L172" s="12" t="s">
        <v>28</v>
      </c>
      <c r="M172" s="12" t="s">
        <v>28</v>
      </c>
      <c r="N172" s="12" t="s">
        <v>28</v>
      </c>
      <c r="O172" s="12" t="s">
        <v>28</v>
      </c>
      <c r="P172" s="12" t="s">
        <v>28</v>
      </c>
    </row>
    <row r="173" spans="1:16" ht="73.5" customHeight="1">
      <c r="A173" s="14"/>
      <c r="B173" s="13" t="s">
        <v>120</v>
      </c>
      <c r="C173" s="17" t="s">
        <v>28</v>
      </c>
      <c r="D173" s="17" t="s">
        <v>28</v>
      </c>
      <c r="E173" s="29">
        <f>(E172)/1</f>
        <v>1</v>
      </c>
      <c r="F173" s="17" t="s">
        <v>28</v>
      </c>
      <c r="G173" s="17" t="s">
        <v>28</v>
      </c>
      <c r="H173" s="17" t="s">
        <v>28</v>
      </c>
      <c r="I173" s="17" t="s">
        <v>28</v>
      </c>
      <c r="J173" s="17" t="s">
        <v>28</v>
      </c>
      <c r="K173" s="17" t="s">
        <v>28</v>
      </c>
      <c r="L173" s="17" t="s">
        <v>28</v>
      </c>
      <c r="M173" s="17" t="s">
        <v>28</v>
      </c>
      <c r="N173" s="17" t="s">
        <v>28</v>
      </c>
      <c r="O173" s="17" t="s">
        <v>28</v>
      </c>
      <c r="P173" s="17" t="s">
        <v>28</v>
      </c>
    </row>
    <row r="174" spans="1:16" ht="25.5" customHeight="1">
      <c r="A174" s="14"/>
      <c r="B174" s="28" t="s">
        <v>121</v>
      </c>
      <c r="C174" s="17" t="s">
        <v>28</v>
      </c>
      <c r="D174" s="17" t="s">
        <v>28</v>
      </c>
      <c r="E174" s="17" t="s">
        <v>28</v>
      </c>
      <c r="F174" s="17" t="s">
        <v>28</v>
      </c>
      <c r="G174" s="17" t="s">
        <v>28</v>
      </c>
      <c r="H174" s="27">
        <v>4</v>
      </c>
      <c r="I174" s="27">
        <v>4</v>
      </c>
      <c r="J174" s="27">
        <f>I174/H174</f>
        <v>1</v>
      </c>
      <c r="K174" s="17" t="s">
        <v>28</v>
      </c>
      <c r="L174" s="17" t="s">
        <v>28</v>
      </c>
      <c r="M174" s="17" t="s">
        <v>28</v>
      </c>
      <c r="N174" s="17" t="s">
        <v>28</v>
      </c>
      <c r="O174" s="17" t="s">
        <v>28</v>
      </c>
      <c r="P174" s="17" t="s">
        <v>28</v>
      </c>
    </row>
    <row r="175" spans="1:16" ht="30.75" customHeight="1">
      <c r="A175" s="16">
        <v>15</v>
      </c>
      <c r="B175" s="60" t="s">
        <v>124</v>
      </c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2"/>
    </row>
    <row r="176" spans="1:16" ht="33" customHeight="1">
      <c r="A176" s="59" t="s">
        <v>73</v>
      </c>
      <c r="B176" s="59"/>
      <c r="C176" s="59"/>
      <c r="D176" s="59"/>
      <c r="E176" s="59"/>
      <c r="F176" s="59"/>
      <c r="G176" s="59"/>
      <c r="H176" s="12" t="s">
        <v>28</v>
      </c>
      <c r="I176" s="12" t="s">
        <v>28</v>
      </c>
      <c r="J176" s="12" t="s">
        <v>28</v>
      </c>
      <c r="K176" s="12" t="s">
        <v>28</v>
      </c>
      <c r="L176" s="12" t="s">
        <v>28</v>
      </c>
      <c r="M176" s="12" t="s">
        <v>28</v>
      </c>
      <c r="N176" s="12" t="s">
        <v>28</v>
      </c>
      <c r="O176" s="12" t="s">
        <v>28</v>
      </c>
      <c r="P176" s="12" t="s">
        <v>28</v>
      </c>
    </row>
    <row r="177" spans="1:16">
      <c r="A177" s="15"/>
      <c r="B177" s="15"/>
      <c r="C177" s="15">
        <v>22.9</v>
      </c>
      <c r="D177" s="15">
        <v>23</v>
      </c>
      <c r="E177" s="15">
        <v>1</v>
      </c>
      <c r="F177" s="15" t="s">
        <v>28</v>
      </c>
      <c r="G177" s="15" t="s">
        <v>28</v>
      </c>
      <c r="H177" s="12" t="s">
        <v>28</v>
      </c>
      <c r="I177" s="12" t="s">
        <v>28</v>
      </c>
      <c r="J177" s="12" t="s">
        <v>28</v>
      </c>
      <c r="K177" s="12" t="s">
        <v>28</v>
      </c>
      <c r="L177" s="12" t="s">
        <v>28</v>
      </c>
      <c r="M177" s="12" t="s">
        <v>28</v>
      </c>
      <c r="N177" s="12" t="s">
        <v>28</v>
      </c>
      <c r="O177" s="12" t="s">
        <v>28</v>
      </c>
      <c r="P177" s="12" t="s">
        <v>28</v>
      </c>
    </row>
    <row r="178" spans="1:16" ht="33" customHeight="1">
      <c r="A178" s="59" t="s">
        <v>74</v>
      </c>
      <c r="B178" s="59"/>
      <c r="C178" s="59"/>
      <c r="D178" s="59"/>
      <c r="E178" s="59"/>
      <c r="F178" s="59"/>
      <c r="G178" s="59"/>
      <c r="H178" s="12" t="s">
        <v>28</v>
      </c>
      <c r="I178" s="12" t="s">
        <v>28</v>
      </c>
      <c r="J178" s="12" t="s">
        <v>28</v>
      </c>
      <c r="K178" s="12" t="s">
        <v>28</v>
      </c>
      <c r="L178" s="12" t="s">
        <v>28</v>
      </c>
      <c r="M178" s="12" t="s">
        <v>28</v>
      </c>
      <c r="N178" s="12" t="s">
        <v>28</v>
      </c>
      <c r="O178" s="12" t="s">
        <v>28</v>
      </c>
      <c r="P178" s="12" t="s">
        <v>28</v>
      </c>
    </row>
    <row r="179" spans="1:16">
      <c r="A179" s="15"/>
      <c r="B179" s="15"/>
      <c r="C179" s="15">
        <v>100</v>
      </c>
      <c r="D179" s="15">
        <v>100</v>
      </c>
      <c r="E179" s="15">
        <f>D179/C179</f>
        <v>1</v>
      </c>
      <c r="F179" s="15" t="s">
        <v>28</v>
      </c>
      <c r="G179" s="15" t="s">
        <v>28</v>
      </c>
      <c r="H179" s="12" t="s">
        <v>28</v>
      </c>
      <c r="I179" s="12" t="s">
        <v>28</v>
      </c>
      <c r="J179" s="12" t="s">
        <v>28</v>
      </c>
      <c r="K179" s="12" t="s">
        <v>28</v>
      </c>
      <c r="L179" s="12" t="s">
        <v>28</v>
      </c>
      <c r="M179" s="12" t="s">
        <v>28</v>
      </c>
      <c r="N179" s="12" t="s">
        <v>28</v>
      </c>
      <c r="O179" s="12" t="s">
        <v>28</v>
      </c>
      <c r="P179" s="12" t="s">
        <v>28</v>
      </c>
    </row>
    <row r="180" spans="1:16" ht="73.5" customHeight="1">
      <c r="A180" s="14"/>
      <c r="B180" s="13" t="s">
        <v>122</v>
      </c>
      <c r="C180" s="17" t="s">
        <v>28</v>
      </c>
      <c r="D180" s="17" t="s">
        <v>28</v>
      </c>
      <c r="E180" s="29">
        <f>(E177+E179)/2</f>
        <v>1</v>
      </c>
      <c r="F180" s="17" t="s">
        <v>28</v>
      </c>
      <c r="G180" s="17" t="s">
        <v>28</v>
      </c>
      <c r="H180" s="17" t="s">
        <v>28</v>
      </c>
      <c r="I180" s="17" t="s">
        <v>28</v>
      </c>
      <c r="J180" s="17" t="s">
        <v>28</v>
      </c>
      <c r="K180" s="17" t="s">
        <v>28</v>
      </c>
      <c r="L180" s="17" t="s">
        <v>28</v>
      </c>
      <c r="M180" s="17" t="s">
        <v>28</v>
      </c>
      <c r="N180" s="17" t="s">
        <v>28</v>
      </c>
      <c r="O180" s="17" t="s">
        <v>28</v>
      </c>
      <c r="P180" s="17" t="s">
        <v>28</v>
      </c>
    </row>
    <row r="181" spans="1:16" ht="25.5" customHeight="1">
      <c r="A181" s="14"/>
      <c r="B181" s="28" t="s">
        <v>123</v>
      </c>
      <c r="C181" s="17" t="s">
        <v>28</v>
      </c>
      <c r="D181" s="17" t="s">
        <v>28</v>
      </c>
      <c r="E181" s="17" t="s">
        <v>28</v>
      </c>
      <c r="F181" s="17" t="s">
        <v>28</v>
      </c>
      <c r="G181" s="17" t="s">
        <v>28</v>
      </c>
      <c r="H181" s="27">
        <v>1</v>
      </c>
      <c r="I181" s="27">
        <v>1</v>
      </c>
      <c r="J181" s="27">
        <f>I181/H181</f>
        <v>1</v>
      </c>
      <c r="K181" s="17" t="s">
        <v>28</v>
      </c>
      <c r="L181" s="17" t="s">
        <v>28</v>
      </c>
      <c r="M181" s="17" t="s">
        <v>28</v>
      </c>
      <c r="N181" s="17" t="s">
        <v>28</v>
      </c>
      <c r="O181" s="17" t="s">
        <v>28</v>
      </c>
      <c r="P181" s="17" t="s">
        <v>28</v>
      </c>
    </row>
    <row r="182" spans="1:16" ht="30.75" customHeight="1">
      <c r="A182" s="16">
        <v>16</v>
      </c>
      <c r="B182" s="60" t="s">
        <v>125</v>
      </c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2"/>
    </row>
    <row r="183" spans="1:16" ht="31.5" customHeight="1">
      <c r="A183" s="59" t="s">
        <v>126</v>
      </c>
      <c r="B183" s="59"/>
      <c r="C183" s="59"/>
      <c r="D183" s="59"/>
      <c r="E183" s="59"/>
      <c r="F183" s="59"/>
      <c r="G183" s="59"/>
      <c r="H183" s="12" t="s">
        <v>28</v>
      </c>
      <c r="I183" s="12" t="s">
        <v>28</v>
      </c>
      <c r="J183" s="12" t="s">
        <v>28</v>
      </c>
      <c r="K183" s="12" t="s">
        <v>28</v>
      </c>
      <c r="L183" s="12" t="s">
        <v>28</v>
      </c>
      <c r="M183" s="12" t="s">
        <v>28</v>
      </c>
      <c r="N183" s="12" t="s">
        <v>28</v>
      </c>
      <c r="O183" s="12" t="s">
        <v>28</v>
      </c>
      <c r="P183" s="12" t="s">
        <v>28</v>
      </c>
    </row>
    <row r="184" spans="1:16">
      <c r="A184" s="15"/>
      <c r="B184" s="15"/>
      <c r="C184" s="15">
        <v>50</v>
      </c>
      <c r="D184" s="15">
        <v>50</v>
      </c>
      <c r="E184" s="15">
        <f>D184/C184</f>
        <v>1</v>
      </c>
      <c r="F184" s="15" t="s">
        <v>28</v>
      </c>
      <c r="G184" s="15" t="s">
        <v>28</v>
      </c>
      <c r="H184" s="12" t="s">
        <v>28</v>
      </c>
      <c r="I184" s="12" t="s">
        <v>28</v>
      </c>
      <c r="J184" s="12" t="s">
        <v>28</v>
      </c>
      <c r="K184" s="12" t="s">
        <v>28</v>
      </c>
      <c r="L184" s="12" t="s">
        <v>28</v>
      </c>
      <c r="M184" s="12" t="s">
        <v>28</v>
      </c>
      <c r="N184" s="12" t="s">
        <v>28</v>
      </c>
      <c r="O184" s="12" t="s">
        <v>28</v>
      </c>
      <c r="P184" s="12" t="s">
        <v>28</v>
      </c>
    </row>
    <row r="185" spans="1:16" ht="73.5" customHeight="1">
      <c r="A185" s="14"/>
      <c r="B185" s="13" t="s">
        <v>127</v>
      </c>
      <c r="C185" s="17" t="s">
        <v>28</v>
      </c>
      <c r="D185" s="17" t="s">
        <v>28</v>
      </c>
      <c r="E185" s="29">
        <f>(E184)/1</f>
        <v>1</v>
      </c>
      <c r="F185" s="17" t="s">
        <v>28</v>
      </c>
      <c r="G185" s="17" t="s">
        <v>28</v>
      </c>
      <c r="H185" s="17" t="s">
        <v>28</v>
      </c>
      <c r="I185" s="17" t="s">
        <v>28</v>
      </c>
      <c r="J185" s="17" t="s">
        <v>28</v>
      </c>
      <c r="K185" s="17" t="s">
        <v>28</v>
      </c>
      <c r="L185" s="17" t="s">
        <v>28</v>
      </c>
      <c r="M185" s="17" t="s">
        <v>28</v>
      </c>
      <c r="N185" s="17" t="s">
        <v>28</v>
      </c>
      <c r="O185" s="17" t="s">
        <v>28</v>
      </c>
      <c r="P185" s="17" t="s">
        <v>28</v>
      </c>
    </row>
    <row r="186" spans="1:16" ht="25.5" customHeight="1">
      <c r="A186" s="14"/>
      <c r="B186" s="28" t="s">
        <v>128</v>
      </c>
      <c r="C186" s="17" t="s">
        <v>28</v>
      </c>
      <c r="D186" s="17" t="s">
        <v>28</v>
      </c>
      <c r="E186" s="17" t="s">
        <v>28</v>
      </c>
      <c r="F186" s="17" t="s">
        <v>28</v>
      </c>
      <c r="G186" s="17" t="s">
        <v>28</v>
      </c>
      <c r="H186" s="27">
        <v>1</v>
      </c>
      <c r="I186" s="27">
        <v>1</v>
      </c>
      <c r="J186" s="27">
        <f>I186/H186</f>
        <v>1</v>
      </c>
      <c r="K186" s="17" t="s">
        <v>28</v>
      </c>
      <c r="L186" s="17" t="s">
        <v>28</v>
      </c>
      <c r="M186" s="17" t="s">
        <v>28</v>
      </c>
      <c r="N186" s="17" t="s">
        <v>28</v>
      </c>
      <c r="O186" s="17" t="s">
        <v>28</v>
      </c>
      <c r="P186" s="17" t="s">
        <v>28</v>
      </c>
    </row>
    <row r="187" spans="1:16" ht="17.25" customHeight="1">
      <c r="A187" s="16">
        <v>17</v>
      </c>
      <c r="B187" s="60" t="s">
        <v>129</v>
      </c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2"/>
    </row>
    <row r="188" spans="1:16" ht="17.25" customHeight="1">
      <c r="A188" s="59" t="s">
        <v>56</v>
      </c>
      <c r="B188" s="59"/>
      <c r="C188" s="59"/>
      <c r="D188" s="59"/>
      <c r="E188" s="59"/>
      <c r="F188" s="59"/>
      <c r="G188" s="59"/>
      <c r="H188" s="12" t="s">
        <v>28</v>
      </c>
      <c r="I188" s="12" t="s">
        <v>28</v>
      </c>
      <c r="J188" s="12" t="s">
        <v>28</v>
      </c>
      <c r="K188" s="12" t="s">
        <v>28</v>
      </c>
      <c r="L188" s="12" t="s">
        <v>28</v>
      </c>
      <c r="M188" s="12" t="s">
        <v>28</v>
      </c>
      <c r="N188" s="12" t="s">
        <v>28</v>
      </c>
      <c r="O188" s="12" t="s">
        <v>28</v>
      </c>
      <c r="P188" s="12" t="s">
        <v>28</v>
      </c>
    </row>
    <row r="189" spans="1:16">
      <c r="A189" s="15"/>
      <c r="B189" s="15"/>
      <c r="C189" s="15">
        <v>75</v>
      </c>
      <c r="D189" s="15">
        <v>75.2</v>
      </c>
      <c r="E189" s="15">
        <v>1</v>
      </c>
      <c r="F189" s="15" t="s">
        <v>28</v>
      </c>
      <c r="G189" s="15" t="s">
        <v>28</v>
      </c>
      <c r="H189" s="12" t="s">
        <v>28</v>
      </c>
      <c r="I189" s="12" t="s">
        <v>28</v>
      </c>
      <c r="J189" s="12" t="s">
        <v>28</v>
      </c>
      <c r="K189" s="12" t="s">
        <v>28</v>
      </c>
      <c r="L189" s="12" t="s">
        <v>28</v>
      </c>
      <c r="M189" s="12" t="s">
        <v>28</v>
      </c>
      <c r="N189" s="12" t="s">
        <v>28</v>
      </c>
      <c r="O189" s="12" t="s">
        <v>28</v>
      </c>
      <c r="P189" s="12" t="s">
        <v>28</v>
      </c>
    </row>
    <row r="190" spans="1:16" ht="73.5" customHeight="1">
      <c r="A190" s="14"/>
      <c r="B190" s="13" t="s">
        <v>131</v>
      </c>
      <c r="C190" s="17" t="s">
        <v>28</v>
      </c>
      <c r="D190" s="17" t="s">
        <v>28</v>
      </c>
      <c r="E190" s="29">
        <f>(E189)/1</f>
        <v>1</v>
      </c>
      <c r="F190" s="17" t="s">
        <v>28</v>
      </c>
      <c r="G190" s="17" t="s">
        <v>28</v>
      </c>
      <c r="H190" s="17" t="s">
        <v>28</v>
      </c>
      <c r="I190" s="17" t="s">
        <v>28</v>
      </c>
      <c r="J190" s="17" t="s">
        <v>28</v>
      </c>
      <c r="K190" s="17" t="s">
        <v>28</v>
      </c>
      <c r="L190" s="17" t="s">
        <v>28</v>
      </c>
      <c r="M190" s="17" t="s">
        <v>28</v>
      </c>
      <c r="N190" s="17" t="s">
        <v>28</v>
      </c>
      <c r="O190" s="17" t="s">
        <v>28</v>
      </c>
      <c r="P190" s="17" t="s">
        <v>28</v>
      </c>
    </row>
    <row r="191" spans="1:16" ht="24">
      <c r="A191" s="14"/>
      <c r="B191" s="28" t="s">
        <v>133</v>
      </c>
      <c r="C191" s="17" t="s">
        <v>28</v>
      </c>
      <c r="D191" s="17" t="s">
        <v>28</v>
      </c>
      <c r="E191" s="17" t="s">
        <v>28</v>
      </c>
      <c r="F191" s="17" t="s">
        <v>28</v>
      </c>
      <c r="G191" s="17" t="s">
        <v>28</v>
      </c>
      <c r="H191" s="27">
        <v>1</v>
      </c>
      <c r="I191" s="27">
        <v>1</v>
      </c>
      <c r="J191" s="27">
        <f>I191/H191</f>
        <v>1</v>
      </c>
      <c r="K191" s="17" t="s">
        <v>28</v>
      </c>
      <c r="L191" s="17" t="s">
        <v>28</v>
      </c>
      <c r="M191" s="17" t="s">
        <v>28</v>
      </c>
      <c r="N191" s="17" t="s">
        <v>28</v>
      </c>
      <c r="O191" s="17" t="s">
        <v>28</v>
      </c>
      <c r="P191" s="17" t="s">
        <v>28</v>
      </c>
    </row>
    <row r="192" spans="1:16" ht="17.25" customHeight="1">
      <c r="A192" s="16">
        <v>18</v>
      </c>
      <c r="B192" s="60" t="s">
        <v>130</v>
      </c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2"/>
    </row>
    <row r="193" spans="1:16" ht="17.25" customHeight="1">
      <c r="A193" s="59" t="s">
        <v>56</v>
      </c>
      <c r="B193" s="59"/>
      <c r="C193" s="59"/>
      <c r="D193" s="59"/>
      <c r="E193" s="59"/>
      <c r="F193" s="59"/>
      <c r="G193" s="59"/>
      <c r="H193" s="12" t="s">
        <v>28</v>
      </c>
      <c r="I193" s="12" t="s">
        <v>28</v>
      </c>
      <c r="J193" s="12" t="s">
        <v>28</v>
      </c>
      <c r="K193" s="12" t="s">
        <v>28</v>
      </c>
      <c r="L193" s="12" t="s">
        <v>28</v>
      </c>
      <c r="M193" s="12" t="s">
        <v>28</v>
      </c>
      <c r="N193" s="12" t="s">
        <v>28</v>
      </c>
      <c r="O193" s="12" t="s">
        <v>28</v>
      </c>
      <c r="P193" s="12" t="s">
        <v>28</v>
      </c>
    </row>
    <row r="194" spans="1:16">
      <c r="A194" s="15"/>
      <c r="B194" s="15"/>
      <c r="C194" s="15">
        <v>75</v>
      </c>
      <c r="D194" s="15">
        <v>75.2</v>
      </c>
      <c r="E194" s="15">
        <v>1</v>
      </c>
      <c r="F194" s="15" t="s">
        <v>28</v>
      </c>
      <c r="G194" s="15" t="s">
        <v>28</v>
      </c>
      <c r="H194" s="12" t="s">
        <v>28</v>
      </c>
      <c r="I194" s="12" t="s">
        <v>28</v>
      </c>
      <c r="J194" s="12" t="s">
        <v>28</v>
      </c>
      <c r="K194" s="12" t="s">
        <v>28</v>
      </c>
      <c r="L194" s="12" t="s">
        <v>28</v>
      </c>
      <c r="M194" s="12" t="s">
        <v>28</v>
      </c>
      <c r="N194" s="12" t="s">
        <v>28</v>
      </c>
      <c r="O194" s="12" t="s">
        <v>28</v>
      </c>
      <c r="P194" s="12" t="s">
        <v>28</v>
      </c>
    </row>
    <row r="195" spans="1:16" ht="73.5" customHeight="1">
      <c r="A195" s="14"/>
      <c r="B195" s="13" t="s">
        <v>132</v>
      </c>
      <c r="C195" s="17" t="s">
        <v>28</v>
      </c>
      <c r="D195" s="17" t="s">
        <v>28</v>
      </c>
      <c r="E195" s="29">
        <f>(E194)/1</f>
        <v>1</v>
      </c>
      <c r="F195" s="17" t="s">
        <v>28</v>
      </c>
      <c r="G195" s="17" t="s">
        <v>28</v>
      </c>
      <c r="H195" s="17" t="s">
        <v>28</v>
      </c>
      <c r="I195" s="17" t="s">
        <v>28</v>
      </c>
      <c r="J195" s="17" t="s">
        <v>28</v>
      </c>
      <c r="K195" s="17" t="s">
        <v>28</v>
      </c>
      <c r="L195" s="17" t="s">
        <v>28</v>
      </c>
      <c r="M195" s="17" t="s">
        <v>28</v>
      </c>
      <c r="N195" s="17" t="s">
        <v>28</v>
      </c>
      <c r="O195" s="17" t="s">
        <v>28</v>
      </c>
      <c r="P195" s="17" t="s">
        <v>28</v>
      </c>
    </row>
    <row r="196" spans="1:16" ht="24">
      <c r="A196" s="14"/>
      <c r="B196" s="28" t="s">
        <v>134</v>
      </c>
      <c r="C196" s="17" t="s">
        <v>28</v>
      </c>
      <c r="D196" s="17" t="s">
        <v>28</v>
      </c>
      <c r="E196" s="17" t="s">
        <v>28</v>
      </c>
      <c r="F196" s="17" t="s">
        <v>28</v>
      </c>
      <c r="G196" s="17" t="s">
        <v>28</v>
      </c>
      <c r="H196" s="27">
        <v>1</v>
      </c>
      <c r="I196" s="27">
        <v>1</v>
      </c>
      <c r="J196" s="27">
        <f>I196/H196</f>
        <v>1</v>
      </c>
      <c r="K196" s="17" t="s">
        <v>28</v>
      </c>
      <c r="L196" s="17" t="s">
        <v>28</v>
      </c>
      <c r="M196" s="17" t="s">
        <v>28</v>
      </c>
      <c r="N196" s="17" t="s">
        <v>28</v>
      </c>
      <c r="O196" s="17" t="s">
        <v>28</v>
      </c>
      <c r="P196" s="17" t="s">
        <v>28</v>
      </c>
    </row>
    <row r="197" spans="1:16" ht="18" customHeight="1">
      <c r="A197" s="16">
        <v>20</v>
      </c>
      <c r="B197" s="60" t="s">
        <v>135</v>
      </c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2"/>
    </row>
    <row r="198" spans="1:16" ht="45" customHeight="1">
      <c r="A198" s="59" t="s">
        <v>100</v>
      </c>
      <c r="B198" s="59"/>
      <c r="C198" s="59"/>
      <c r="D198" s="59"/>
      <c r="E198" s="59"/>
      <c r="F198" s="59"/>
      <c r="G198" s="59"/>
      <c r="H198" s="12" t="s">
        <v>28</v>
      </c>
      <c r="I198" s="12" t="s">
        <v>28</v>
      </c>
      <c r="J198" s="12" t="s">
        <v>28</v>
      </c>
      <c r="K198" s="12" t="s">
        <v>28</v>
      </c>
      <c r="L198" s="12" t="s">
        <v>28</v>
      </c>
      <c r="M198" s="12" t="s">
        <v>28</v>
      </c>
      <c r="N198" s="12" t="s">
        <v>28</v>
      </c>
      <c r="O198" s="12" t="s">
        <v>28</v>
      </c>
      <c r="P198" s="12" t="s">
        <v>28</v>
      </c>
    </row>
    <row r="199" spans="1:16">
      <c r="A199" s="15"/>
      <c r="B199" s="15"/>
      <c r="C199" s="15">
        <v>90</v>
      </c>
      <c r="D199" s="15">
        <v>90</v>
      </c>
      <c r="E199" s="15">
        <f>D199/C199</f>
        <v>1</v>
      </c>
      <c r="F199" s="15" t="s">
        <v>28</v>
      </c>
      <c r="G199" s="15" t="s">
        <v>28</v>
      </c>
      <c r="H199" s="12" t="s">
        <v>28</v>
      </c>
      <c r="I199" s="12" t="s">
        <v>28</v>
      </c>
      <c r="J199" s="12" t="s">
        <v>28</v>
      </c>
      <c r="K199" s="12" t="s">
        <v>28</v>
      </c>
      <c r="L199" s="12" t="s">
        <v>28</v>
      </c>
      <c r="M199" s="12" t="s">
        <v>28</v>
      </c>
      <c r="N199" s="12" t="s">
        <v>28</v>
      </c>
      <c r="O199" s="12" t="s">
        <v>28</v>
      </c>
      <c r="P199" s="12" t="s">
        <v>28</v>
      </c>
    </row>
    <row r="200" spans="1:16" ht="53.25" customHeight="1">
      <c r="A200" s="59" t="s">
        <v>136</v>
      </c>
      <c r="B200" s="59"/>
      <c r="C200" s="59"/>
      <c r="D200" s="59"/>
      <c r="E200" s="59"/>
      <c r="F200" s="59"/>
      <c r="G200" s="59"/>
      <c r="H200" s="12" t="s">
        <v>28</v>
      </c>
      <c r="I200" s="12" t="s">
        <v>28</v>
      </c>
      <c r="J200" s="12" t="s">
        <v>28</v>
      </c>
      <c r="K200" s="12" t="s">
        <v>28</v>
      </c>
      <c r="L200" s="12" t="s">
        <v>28</v>
      </c>
      <c r="M200" s="12" t="s">
        <v>28</v>
      </c>
      <c r="N200" s="12" t="s">
        <v>28</v>
      </c>
      <c r="O200" s="12" t="s">
        <v>28</v>
      </c>
      <c r="P200" s="12" t="s">
        <v>28</v>
      </c>
    </row>
    <row r="201" spans="1:16">
      <c r="A201" s="15"/>
      <c r="B201" s="15"/>
      <c r="C201" s="15">
        <v>83.4</v>
      </c>
      <c r="D201" s="15">
        <v>100</v>
      </c>
      <c r="E201" s="15">
        <v>1</v>
      </c>
      <c r="F201" s="15" t="s">
        <v>28</v>
      </c>
      <c r="G201" s="15" t="s">
        <v>28</v>
      </c>
      <c r="H201" s="12" t="s">
        <v>28</v>
      </c>
      <c r="I201" s="12" t="s">
        <v>28</v>
      </c>
      <c r="J201" s="12" t="s">
        <v>28</v>
      </c>
      <c r="K201" s="12" t="s">
        <v>28</v>
      </c>
      <c r="L201" s="12" t="s">
        <v>28</v>
      </c>
      <c r="M201" s="12" t="s">
        <v>28</v>
      </c>
      <c r="N201" s="12" t="s">
        <v>28</v>
      </c>
      <c r="O201" s="12" t="s">
        <v>28</v>
      </c>
      <c r="P201" s="12" t="s">
        <v>28</v>
      </c>
    </row>
    <row r="202" spans="1:16" ht="68.25" customHeight="1">
      <c r="A202" s="14"/>
      <c r="B202" s="13" t="s">
        <v>137</v>
      </c>
      <c r="C202" s="17" t="s">
        <v>28</v>
      </c>
      <c r="D202" s="17" t="s">
        <v>28</v>
      </c>
      <c r="E202" s="29">
        <f>(E199)/1</f>
        <v>1</v>
      </c>
      <c r="F202" s="17" t="s">
        <v>28</v>
      </c>
      <c r="G202" s="17" t="s">
        <v>28</v>
      </c>
      <c r="H202" s="17" t="s">
        <v>28</v>
      </c>
      <c r="I202" s="17" t="s">
        <v>28</v>
      </c>
      <c r="J202" s="17" t="s">
        <v>28</v>
      </c>
      <c r="K202" s="17" t="s">
        <v>28</v>
      </c>
      <c r="L202" s="17" t="s">
        <v>28</v>
      </c>
      <c r="M202" s="17" t="s">
        <v>28</v>
      </c>
      <c r="N202" s="17" t="s">
        <v>28</v>
      </c>
      <c r="O202" s="17" t="s">
        <v>28</v>
      </c>
      <c r="P202" s="17" t="s">
        <v>28</v>
      </c>
    </row>
    <row r="203" spans="1:16" ht="32.25" customHeight="1">
      <c r="A203" s="59" t="s">
        <v>314</v>
      </c>
      <c r="B203" s="59"/>
      <c r="C203" s="59"/>
      <c r="D203" s="59"/>
      <c r="E203" s="59"/>
      <c r="F203" s="59"/>
      <c r="G203" s="59"/>
      <c r="H203" s="12" t="s">
        <v>28</v>
      </c>
      <c r="I203" s="12" t="s">
        <v>28</v>
      </c>
      <c r="J203" s="12" t="s">
        <v>28</v>
      </c>
      <c r="K203" s="12" t="s">
        <v>28</v>
      </c>
      <c r="L203" s="12" t="s">
        <v>28</v>
      </c>
      <c r="M203" s="12" t="s">
        <v>28</v>
      </c>
      <c r="N203" s="12" t="s">
        <v>28</v>
      </c>
      <c r="O203" s="12" t="s">
        <v>28</v>
      </c>
      <c r="P203" s="12" t="s">
        <v>28</v>
      </c>
    </row>
    <row r="204" spans="1:16">
      <c r="A204" s="15"/>
      <c r="B204" s="15"/>
      <c r="C204" s="15">
        <v>1</v>
      </c>
      <c r="D204" s="15">
        <v>1</v>
      </c>
      <c r="E204" s="15">
        <f>D204/C204</f>
        <v>1</v>
      </c>
      <c r="F204" s="15" t="s">
        <v>28</v>
      </c>
      <c r="G204" s="15" t="s">
        <v>28</v>
      </c>
      <c r="H204" s="12" t="s">
        <v>28</v>
      </c>
      <c r="I204" s="12" t="s">
        <v>28</v>
      </c>
      <c r="J204" s="12" t="s">
        <v>28</v>
      </c>
      <c r="K204" s="12" t="s">
        <v>28</v>
      </c>
      <c r="L204" s="12" t="s">
        <v>28</v>
      </c>
      <c r="M204" s="12" t="s">
        <v>28</v>
      </c>
      <c r="N204" s="12" t="s">
        <v>28</v>
      </c>
      <c r="O204" s="12" t="s">
        <v>28</v>
      </c>
      <c r="P204" s="12" t="s">
        <v>28</v>
      </c>
    </row>
    <row r="205" spans="1:16" ht="68.25" customHeight="1">
      <c r="A205" s="14"/>
      <c r="B205" s="13" t="s">
        <v>137</v>
      </c>
      <c r="C205" s="17" t="s">
        <v>28</v>
      </c>
      <c r="D205" s="17" t="s">
        <v>28</v>
      </c>
      <c r="E205" s="29">
        <f>(E202)/1</f>
        <v>1</v>
      </c>
      <c r="F205" s="17" t="s">
        <v>28</v>
      </c>
      <c r="G205" s="17" t="s">
        <v>28</v>
      </c>
      <c r="H205" s="17" t="s">
        <v>28</v>
      </c>
      <c r="I205" s="17" t="s">
        <v>28</v>
      </c>
      <c r="J205" s="17" t="s">
        <v>28</v>
      </c>
      <c r="K205" s="17" t="s">
        <v>28</v>
      </c>
      <c r="L205" s="17" t="s">
        <v>28</v>
      </c>
      <c r="M205" s="17" t="s">
        <v>28</v>
      </c>
      <c r="N205" s="17" t="s">
        <v>28</v>
      </c>
      <c r="O205" s="17" t="s">
        <v>28</v>
      </c>
      <c r="P205" s="17" t="s">
        <v>28</v>
      </c>
    </row>
    <row r="206" spans="1:16" ht="24">
      <c r="A206" s="14"/>
      <c r="B206" s="28" t="s">
        <v>138</v>
      </c>
      <c r="C206" s="17" t="s">
        <v>28</v>
      </c>
      <c r="D206" s="17" t="s">
        <v>28</v>
      </c>
      <c r="E206" s="17" t="s">
        <v>28</v>
      </c>
      <c r="F206" s="17" t="s">
        <v>28</v>
      </c>
      <c r="G206" s="17" t="s">
        <v>28</v>
      </c>
      <c r="H206" s="27">
        <v>4</v>
      </c>
      <c r="I206" s="27">
        <v>4</v>
      </c>
      <c r="J206" s="27">
        <f>I206/H206</f>
        <v>1</v>
      </c>
      <c r="K206" s="17" t="s">
        <v>28</v>
      </c>
      <c r="L206" s="17" t="s">
        <v>28</v>
      </c>
      <c r="M206" s="17" t="s">
        <v>28</v>
      </c>
      <c r="N206" s="17" t="s">
        <v>28</v>
      </c>
      <c r="O206" s="17" t="s">
        <v>28</v>
      </c>
      <c r="P206" s="17" t="s">
        <v>28</v>
      </c>
    </row>
    <row r="207" spans="1:16" ht="18" customHeight="1">
      <c r="A207" s="16">
        <v>21</v>
      </c>
      <c r="B207" s="60" t="s">
        <v>139</v>
      </c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2"/>
    </row>
    <row r="208" spans="1:16" ht="36.75" customHeight="1">
      <c r="A208" s="59" t="s">
        <v>324</v>
      </c>
      <c r="B208" s="59"/>
      <c r="C208" s="59"/>
      <c r="D208" s="59"/>
      <c r="E208" s="59"/>
      <c r="F208" s="59"/>
      <c r="G208" s="59"/>
      <c r="H208" s="12" t="s">
        <v>28</v>
      </c>
      <c r="I208" s="12" t="s">
        <v>28</v>
      </c>
      <c r="J208" s="12" t="s">
        <v>28</v>
      </c>
      <c r="K208" s="12" t="s">
        <v>28</v>
      </c>
      <c r="L208" s="12" t="s">
        <v>28</v>
      </c>
      <c r="M208" s="12" t="s">
        <v>28</v>
      </c>
      <c r="N208" s="12" t="s">
        <v>28</v>
      </c>
      <c r="O208" s="12" t="s">
        <v>28</v>
      </c>
      <c r="P208" s="12" t="s">
        <v>28</v>
      </c>
    </row>
    <row r="209" spans="1:16">
      <c r="A209" s="15"/>
      <c r="B209" s="15"/>
      <c r="C209" s="15">
        <v>4150</v>
      </c>
      <c r="D209" s="15">
        <v>4150</v>
      </c>
      <c r="E209" s="15">
        <f>D209/C209</f>
        <v>1</v>
      </c>
      <c r="F209" s="15" t="s">
        <v>28</v>
      </c>
      <c r="G209" s="15" t="s">
        <v>28</v>
      </c>
      <c r="H209" s="12" t="s">
        <v>28</v>
      </c>
      <c r="I209" s="12" t="s">
        <v>28</v>
      </c>
      <c r="J209" s="12" t="s">
        <v>28</v>
      </c>
      <c r="K209" s="12" t="s">
        <v>28</v>
      </c>
      <c r="L209" s="12" t="s">
        <v>28</v>
      </c>
      <c r="M209" s="12" t="s">
        <v>28</v>
      </c>
      <c r="N209" s="12" t="s">
        <v>28</v>
      </c>
      <c r="O209" s="12" t="s">
        <v>28</v>
      </c>
      <c r="P209" s="12" t="s">
        <v>28</v>
      </c>
    </row>
    <row r="210" spans="1:16" ht="68.25" customHeight="1">
      <c r="A210" s="14"/>
      <c r="B210" s="13" t="s">
        <v>140</v>
      </c>
      <c r="C210" s="17" t="s">
        <v>28</v>
      </c>
      <c r="D210" s="17" t="s">
        <v>28</v>
      </c>
      <c r="E210" s="29">
        <f>(E209)/1</f>
        <v>1</v>
      </c>
      <c r="F210" s="17" t="s">
        <v>28</v>
      </c>
      <c r="G210" s="17" t="s">
        <v>28</v>
      </c>
      <c r="H210" s="17" t="s">
        <v>28</v>
      </c>
      <c r="I210" s="17" t="s">
        <v>28</v>
      </c>
      <c r="J210" s="17" t="s">
        <v>28</v>
      </c>
      <c r="K210" s="17" t="s">
        <v>28</v>
      </c>
      <c r="L210" s="17" t="s">
        <v>28</v>
      </c>
      <c r="M210" s="17" t="s">
        <v>28</v>
      </c>
      <c r="N210" s="17" t="s">
        <v>28</v>
      </c>
      <c r="O210" s="17" t="s">
        <v>28</v>
      </c>
      <c r="P210" s="17" t="s">
        <v>28</v>
      </c>
    </row>
    <row r="211" spans="1:16" ht="24">
      <c r="A211" s="14"/>
      <c r="B211" s="28" t="s">
        <v>141</v>
      </c>
      <c r="C211" s="17" t="s">
        <v>28</v>
      </c>
      <c r="D211" s="17" t="s">
        <v>28</v>
      </c>
      <c r="E211" s="17" t="s">
        <v>28</v>
      </c>
      <c r="F211" s="17" t="s">
        <v>28</v>
      </c>
      <c r="G211" s="17" t="s">
        <v>28</v>
      </c>
      <c r="H211" s="27">
        <v>1</v>
      </c>
      <c r="I211" s="27">
        <v>1</v>
      </c>
      <c r="J211" s="27">
        <f>I211/H211</f>
        <v>1</v>
      </c>
      <c r="K211" s="17" t="s">
        <v>28</v>
      </c>
      <c r="L211" s="17" t="s">
        <v>28</v>
      </c>
      <c r="M211" s="17" t="s">
        <v>28</v>
      </c>
      <c r="N211" s="17" t="s">
        <v>28</v>
      </c>
      <c r="O211" s="17" t="s">
        <v>28</v>
      </c>
      <c r="P211" s="17" t="s">
        <v>28</v>
      </c>
    </row>
    <row r="212" spans="1:16" ht="18" customHeight="1">
      <c r="A212" s="16">
        <v>21</v>
      </c>
      <c r="B212" s="60" t="s">
        <v>323</v>
      </c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2"/>
    </row>
    <row r="213" spans="1:16" ht="29.25" customHeight="1">
      <c r="A213" s="59" t="s">
        <v>326</v>
      </c>
      <c r="B213" s="59"/>
      <c r="C213" s="59"/>
      <c r="D213" s="59"/>
      <c r="E213" s="59"/>
      <c r="F213" s="59"/>
      <c r="G213" s="59"/>
      <c r="H213" s="12" t="s">
        <v>28</v>
      </c>
      <c r="I213" s="12" t="s">
        <v>28</v>
      </c>
      <c r="J213" s="12" t="s">
        <v>28</v>
      </c>
      <c r="K213" s="12" t="s">
        <v>28</v>
      </c>
      <c r="L213" s="12" t="s">
        <v>28</v>
      </c>
      <c r="M213" s="12" t="s">
        <v>28</v>
      </c>
      <c r="N213" s="12" t="s">
        <v>28</v>
      </c>
      <c r="O213" s="12" t="s">
        <v>28</v>
      </c>
      <c r="P213" s="12" t="s">
        <v>28</v>
      </c>
    </row>
    <row r="214" spans="1:16">
      <c r="A214" s="15"/>
      <c r="B214" s="15"/>
      <c r="C214" s="15">
        <v>2</v>
      </c>
      <c r="D214" s="15">
        <v>2</v>
      </c>
      <c r="E214" s="15">
        <f>D214/C214</f>
        <v>1</v>
      </c>
      <c r="F214" s="15" t="s">
        <v>28</v>
      </c>
      <c r="G214" s="15" t="s">
        <v>28</v>
      </c>
      <c r="H214" s="12" t="s">
        <v>28</v>
      </c>
      <c r="I214" s="12" t="s">
        <v>28</v>
      </c>
      <c r="J214" s="12" t="s">
        <v>28</v>
      </c>
      <c r="K214" s="12" t="s">
        <v>28</v>
      </c>
      <c r="L214" s="12" t="s">
        <v>28</v>
      </c>
      <c r="M214" s="12" t="s">
        <v>28</v>
      </c>
      <c r="N214" s="12" t="s">
        <v>28</v>
      </c>
      <c r="O214" s="12" t="s">
        <v>28</v>
      </c>
      <c r="P214" s="12" t="s">
        <v>28</v>
      </c>
    </row>
    <row r="215" spans="1:16" ht="68.25" customHeight="1">
      <c r="A215" s="14"/>
      <c r="B215" s="13" t="s">
        <v>325</v>
      </c>
      <c r="C215" s="17" t="s">
        <v>28</v>
      </c>
      <c r="D215" s="17" t="s">
        <v>28</v>
      </c>
      <c r="E215" s="29">
        <f>(E214)/1</f>
        <v>1</v>
      </c>
      <c r="F215" s="17" t="s">
        <v>28</v>
      </c>
      <c r="G215" s="17" t="s">
        <v>28</v>
      </c>
      <c r="H215" s="17" t="s">
        <v>28</v>
      </c>
      <c r="I215" s="17" t="s">
        <v>28</v>
      </c>
      <c r="J215" s="17" t="s">
        <v>28</v>
      </c>
      <c r="K215" s="17" t="s">
        <v>28</v>
      </c>
      <c r="L215" s="17" t="s">
        <v>28</v>
      </c>
      <c r="M215" s="17" t="s">
        <v>28</v>
      </c>
      <c r="N215" s="17" t="s">
        <v>28</v>
      </c>
      <c r="O215" s="17" t="s">
        <v>28</v>
      </c>
      <c r="P215" s="17" t="s">
        <v>28</v>
      </c>
    </row>
    <row r="216" spans="1:16" ht="24">
      <c r="A216" s="14"/>
      <c r="B216" s="28" t="s">
        <v>141</v>
      </c>
      <c r="C216" s="17" t="s">
        <v>28</v>
      </c>
      <c r="D216" s="17" t="s">
        <v>28</v>
      </c>
      <c r="E216" s="17" t="s">
        <v>28</v>
      </c>
      <c r="F216" s="17" t="s">
        <v>28</v>
      </c>
      <c r="G216" s="17" t="s">
        <v>28</v>
      </c>
      <c r="H216" s="27">
        <v>1</v>
      </c>
      <c r="I216" s="27">
        <v>1</v>
      </c>
      <c r="J216" s="27">
        <f>I216/H216</f>
        <v>1</v>
      </c>
      <c r="K216" s="17" t="s">
        <v>28</v>
      </c>
      <c r="L216" s="17" t="s">
        <v>28</v>
      </c>
      <c r="M216" s="17" t="s">
        <v>28</v>
      </c>
      <c r="N216" s="17" t="s">
        <v>28</v>
      </c>
      <c r="O216" s="17" t="s">
        <v>28</v>
      </c>
      <c r="P216" s="17" t="s">
        <v>28</v>
      </c>
    </row>
    <row r="217" spans="1:16" ht="27.75" customHeight="1">
      <c r="A217" s="14"/>
      <c r="B217" s="19" t="s">
        <v>49</v>
      </c>
      <c r="C217" s="17" t="s">
        <v>28</v>
      </c>
      <c r="D217" s="17" t="s">
        <v>28</v>
      </c>
      <c r="E217" s="17" t="s">
        <v>28</v>
      </c>
      <c r="F217" s="46">
        <f>(E109+E120+E127+E132+E139+E144+E149+E156+E161+E168+E173+E180+E185+E190+E195+E205+E210+E215)/18</f>
        <v>0.96325880758807592</v>
      </c>
      <c r="G217" s="17" t="s">
        <v>28</v>
      </c>
      <c r="H217" s="17" t="s">
        <v>28</v>
      </c>
      <c r="I217" s="17" t="s">
        <v>28</v>
      </c>
      <c r="J217" s="17" t="s">
        <v>28</v>
      </c>
      <c r="K217" s="17" t="s">
        <v>28</v>
      </c>
      <c r="L217" s="17" t="s">
        <v>28</v>
      </c>
      <c r="M217" s="17" t="s">
        <v>28</v>
      </c>
      <c r="N217" s="17" t="s">
        <v>28</v>
      </c>
      <c r="O217" s="17" t="s">
        <v>28</v>
      </c>
      <c r="P217" s="17" t="s">
        <v>28</v>
      </c>
    </row>
    <row r="218" spans="1:16" ht="24">
      <c r="A218" s="14"/>
      <c r="B218" s="21" t="s">
        <v>50</v>
      </c>
      <c r="C218" s="17" t="s">
        <v>28</v>
      </c>
      <c r="D218" s="17" t="s">
        <v>28</v>
      </c>
      <c r="E218" s="17" t="s">
        <v>28</v>
      </c>
      <c r="F218" s="17" t="s">
        <v>28</v>
      </c>
      <c r="G218" s="23">
        <v>0.98</v>
      </c>
      <c r="H218" s="17" t="s">
        <v>28</v>
      </c>
      <c r="I218" s="17" t="s">
        <v>28</v>
      </c>
      <c r="J218" s="17" t="s">
        <v>28</v>
      </c>
      <c r="K218" s="17" t="s">
        <v>28</v>
      </c>
      <c r="L218" s="17" t="s">
        <v>28</v>
      </c>
      <c r="M218" s="17" t="s">
        <v>28</v>
      </c>
      <c r="N218" s="17" t="s">
        <v>28</v>
      </c>
      <c r="O218" s="17" t="s">
        <v>28</v>
      </c>
      <c r="P218" s="17" t="s">
        <v>28</v>
      </c>
    </row>
    <row r="219" spans="1:16" ht="36">
      <c r="A219" s="14"/>
      <c r="B219" s="22" t="s">
        <v>51</v>
      </c>
      <c r="C219" s="17" t="s">
        <v>28</v>
      </c>
      <c r="D219" s="17" t="s">
        <v>28</v>
      </c>
      <c r="E219" s="17" t="s">
        <v>28</v>
      </c>
      <c r="F219" s="17" t="s">
        <v>28</v>
      </c>
      <c r="G219" s="17" t="s">
        <v>28</v>
      </c>
      <c r="H219" s="17" t="s">
        <v>28</v>
      </c>
      <c r="I219" s="17" t="s">
        <v>28</v>
      </c>
      <c r="J219" s="17" t="s">
        <v>28</v>
      </c>
      <c r="K219" s="36">
        <v>0.99</v>
      </c>
      <c r="L219" s="36">
        <v>0.98</v>
      </c>
      <c r="M219" s="36">
        <v>1</v>
      </c>
      <c r="N219" s="36">
        <v>1</v>
      </c>
      <c r="O219" s="36">
        <v>1</v>
      </c>
      <c r="P219" s="24">
        <v>0.99</v>
      </c>
    </row>
    <row r="220" spans="1:16" ht="24">
      <c r="A220" s="14"/>
      <c r="B220" s="18" t="s">
        <v>52</v>
      </c>
      <c r="C220" s="17" t="s">
        <v>28</v>
      </c>
      <c r="D220" s="17" t="s">
        <v>28</v>
      </c>
      <c r="E220" s="17" t="s">
        <v>28</v>
      </c>
      <c r="F220" s="17" t="s">
        <v>28</v>
      </c>
      <c r="G220" s="17" t="s">
        <v>28</v>
      </c>
      <c r="H220" s="17" t="s">
        <v>28</v>
      </c>
      <c r="I220" s="17" t="s">
        <v>28</v>
      </c>
      <c r="J220" s="43">
        <f>(I93+I104+I110+I121+I128+I133+I140+I145+I150+I157+I162+I169+I174+I181+I186+I191+I196+I206+I211+I216)/(H93+H104+H110+H121+H128+H133+H140+H145+H150+H157+H162+H169+H174+H181+H186+H191+H196+H206+H211+H216)</f>
        <v>0.97058823529411764</v>
      </c>
      <c r="K220" s="17" t="s">
        <v>28</v>
      </c>
      <c r="L220" s="17" t="s">
        <v>28</v>
      </c>
      <c r="M220" s="17" t="s">
        <v>28</v>
      </c>
      <c r="N220" s="17" t="s">
        <v>28</v>
      </c>
      <c r="O220" s="17" t="s">
        <v>28</v>
      </c>
      <c r="P220" s="17" t="s">
        <v>28</v>
      </c>
    </row>
    <row r="221" spans="1:16" ht="48">
      <c r="A221" s="14"/>
      <c r="B221" s="26" t="s">
        <v>213</v>
      </c>
      <c r="C221" s="53">
        <f>0.5*G218+0.3*P219+0.2*J220</f>
        <v>0.98111764705882343</v>
      </c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5"/>
    </row>
    <row r="222" spans="1:16">
      <c r="A222" s="63" t="s">
        <v>142</v>
      </c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  <c r="O222" s="64"/>
      <c r="P222" s="65"/>
    </row>
    <row r="223" spans="1:16" ht="18" customHeight="1">
      <c r="A223" s="16">
        <v>2</v>
      </c>
      <c r="B223" s="60" t="s">
        <v>144</v>
      </c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2"/>
    </row>
    <row r="224" spans="1:16" ht="18" customHeight="1">
      <c r="A224" s="59" t="s">
        <v>143</v>
      </c>
      <c r="B224" s="59"/>
      <c r="C224" s="59"/>
      <c r="D224" s="59"/>
      <c r="E224" s="59"/>
      <c r="F224" s="59"/>
      <c r="G224" s="59"/>
      <c r="H224" s="12" t="s">
        <v>28</v>
      </c>
      <c r="I224" s="12" t="s">
        <v>28</v>
      </c>
      <c r="J224" s="12" t="s">
        <v>28</v>
      </c>
      <c r="K224" s="12" t="s">
        <v>28</v>
      </c>
      <c r="L224" s="12" t="s">
        <v>28</v>
      </c>
      <c r="M224" s="12" t="s">
        <v>28</v>
      </c>
      <c r="N224" s="12" t="s">
        <v>28</v>
      </c>
      <c r="O224" s="12" t="s">
        <v>28</v>
      </c>
      <c r="P224" s="12" t="s">
        <v>28</v>
      </c>
    </row>
    <row r="225" spans="1:16">
      <c r="A225" s="15"/>
      <c r="B225" s="15"/>
      <c r="C225" s="15">
        <v>26</v>
      </c>
      <c r="D225" s="15">
        <v>26</v>
      </c>
      <c r="E225" s="15">
        <f>D225/C225</f>
        <v>1</v>
      </c>
      <c r="F225" s="15" t="s">
        <v>28</v>
      </c>
      <c r="G225" s="15" t="s">
        <v>28</v>
      </c>
      <c r="H225" s="12" t="s">
        <v>28</v>
      </c>
      <c r="I225" s="12" t="s">
        <v>28</v>
      </c>
      <c r="J225" s="12" t="s">
        <v>28</v>
      </c>
      <c r="K225" s="12" t="s">
        <v>28</v>
      </c>
      <c r="L225" s="12" t="s">
        <v>28</v>
      </c>
      <c r="M225" s="12" t="s">
        <v>28</v>
      </c>
      <c r="N225" s="12" t="s">
        <v>28</v>
      </c>
      <c r="O225" s="12" t="s">
        <v>28</v>
      </c>
      <c r="P225" s="12" t="s">
        <v>28</v>
      </c>
    </row>
    <row r="226" spans="1:16" ht="73.5" customHeight="1">
      <c r="A226" s="14"/>
      <c r="B226" s="13" t="s">
        <v>145</v>
      </c>
      <c r="C226" s="17" t="s">
        <v>28</v>
      </c>
      <c r="D226" s="17" t="s">
        <v>28</v>
      </c>
      <c r="E226" s="29">
        <f>(E225)/1</f>
        <v>1</v>
      </c>
      <c r="F226" s="17" t="s">
        <v>28</v>
      </c>
      <c r="G226" s="17" t="s">
        <v>28</v>
      </c>
      <c r="H226" s="17" t="s">
        <v>28</v>
      </c>
      <c r="I226" s="17" t="s">
        <v>28</v>
      </c>
      <c r="J226" s="17" t="s">
        <v>28</v>
      </c>
      <c r="K226" s="17" t="s">
        <v>28</v>
      </c>
      <c r="L226" s="17" t="s">
        <v>28</v>
      </c>
      <c r="M226" s="17" t="s">
        <v>28</v>
      </c>
      <c r="N226" s="17" t="s">
        <v>28</v>
      </c>
      <c r="O226" s="17" t="s">
        <v>28</v>
      </c>
      <c r="P226" s="17" t="s">
        <v>28</v>
      </c>
    </row>
    <row r="227" spans="1:16" ht="25.5" customHeight="1">
      <c r="A227" s="14"/>
      <c r="B227" s="28" t="s">
        <v>146</v>
      </c>
      <c r="C227" s="17" t="s">
        <v>28</v>
      </c>
      <c r="D227" s="17" t="s">
        <v>28</v>
      </c>
      <c r="E227" s="17" t="s">
        <v>28</v>
      </c>
      <c r="F227" s="17" t="s">
        <v>28</v>
      </c>
      <c r="G227" s="17" t="s">
        <v>28</v>
      </c>
      <c r="H227" s="27">
        <v>1</v>
      </c>
      <c r="I227" s="27">
        <v>1</v>
      </c>
      <c r="J227" s="27">
        <f>I227/H227</f>
        <v>1</v>
      </c>
      <c r="K227" s="17" t="s">
        <v>28</v>
      </c>
      <c r="L227" s="17" t="s">
        <v>28</v>
      </c>
      <c r="M227" s="17" t="s">
        <v>28</v>
      </c>
      <c r="N227" s="17" t="s">
        <v>28</v>
      </c>
      <c r="O227" s="17" t="s">
        <v>28</v>
      </c>
      <c r="P227" s="17" t="s">
        <v>28</v>
      </c>
    </row>
    <row r="228" spans="1:16" ht="18" customHeight="1">
      <c r="A228" s="16">
        <v>3</v>
      </c>
      <c r="B228" s="60" t="s">
        <v>147</v>
      </c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2"/>
    </row>
    <row r="229" spans="1:16" ht="28.5" customHeight="1">
      <c r="A229" s="59" t="s">
        <v>161</v>
      </c>
      <c r="B229" s="59"/>
      <c r="C229" s="59"/>
      <c r="D229" s="59"/>
      <c r="E229" s="59"/>
      <c r="F229" s="59"/>
      <c r="G229" s="59"/>
      <c r="H229" s="12" t="s">
        <v>28</v>
      </c>
      <c r="I229" s="12" t="s">
        <v>28</v>
      </c>
      <c r="J229" s="12" t="s">
        <v>28</v>
      </c>
      <c r="K229" s="12" t="s">
        <v>28</v>
      </c>
      <c r="L229" s="12" t="s">
        <v>28</v>
      </c>
      <c r="M229" s="12" t="s">
        <v>28</v>
      </c>
      <c r="N229" s="12" t="s">
        <v>28</v>
      </c>
      <c r="O229" s="12" t="s">
        <v>28</v>
      </c>
      <c r="P229" s="12" t="s">
        <v>28</v>
      </c>
    </row>
    <row r="230" spans="1:16">
      <c r="A230" s="15"/>
      <c r="B230" s="15"/>
      <c r="C230" s="15">
        <v>27100</v>
      </c>
      <c r="D230" s="15">
        <v>28251</v>
      </c>
      <c r="E230" s="15">
        <v>1</v>
      </c>
      <c r="F230" s="15" t="s">
        <v>28</v>
      </c>
      <c r="G230" s="15" t="s">
        <v>28</v>
      </c>
      <c r="H230" s="12" t="s">
        <v>28</v>
      </c>
      <c r="I230" s="12" t="s">
        <v>28</v>
      </c>
      <c r="J230" s="12" t="s">
        <v>28</v>
      </c>
      <c r="K230" s="12" t="s">
        <v>28</v>
      </c>
      <c r="L230" s="12" t="s">
        <v>28</v>
      </c>
      <c r="M230" s="12" t="s">
        <v>28</v>
      </c>
      <c r="N230" s="12" t="s">
        <v>28</v>
      </c>
      <c r="O230" s="12" t="s">
        <v>28</v>
      </c>
      <c r="P230" s="12" t="s">
        <v>28</v>
      </c>
    </row>
    <row r="231" spans="1:16" ht="73.5" customHeight="1">
      <c r="A231" s="14"/>
      <c r="B231" s="13" t="s">
        <v>148</v>
      </c>
      <c r="C231" s="17" t="s">
        <v>28</v>
      </c>
      <c r="D231" s="17" t="s">
        <v>28</v>
      </c>
      <c r="E231" s="29">
        <f>(E230)/1</f>
        <v>1</v>
      </c>
      <c r="F231" s="17" t="s">
        <v>28</v>
      </c>
      <c r="G231" s="17" t="s">
        <v>28</v>
      </c>
      <c r="H231" s="17" t="s">
        <v>28</v>
      </c>
      <c r="I231" s="17" t="s">
        <v>28</v>
      </c>
      <c r="J231" s="17" t="s">
        <v>28</v>
      </c>
      <c r="K231" s="17" t="s">
        <v>28</v>
      </c>
      <c r="L231" s="17" t="s">
        <v>28</v>
      </c>
      <c r="M231" s="17" t="s">
        <v>28</v>
      </c>
      <c r="N231" s="17" t="s">
        <v>28</v>
      </c>
      <c r="O231" s="17" t="s">
        <v>28</v>
      </c>
      <c r="P231" s="17" t="s">
        <v>28</v>
      </c>
    </row>
    <row r="232" spans="1:16" ht="25.5" customHeight="1">
      <c r="A232" s="14"/>
      <c r="B232" s="28" t="s">
        <v>149</v>
      </c>
      <c r="C232" s="17" t="s">
        <v>28</v>
      </c>
      <c r="D232" s="17" t="s">
        <v>28</v>
      </c>
      <c r="E232" s="17" t="s">
        <v>28</v>
      </c>
      <c r="F232" s="17" t="s">
        <v>28</v>
      </c>
      <c r="G232" s="17" t="s">
        <v>28</v>
      </c>
      <c r="H232" s="27">
        <v>2</v>
      </c>
      <c r="I232" s="27">
        <v>2</v>
      </c>
      <c r="J232" s="27">
        <f>I232/H232</f>
        <v>1</v>
      </c>
      <c r="K232" s="17" t="s">
        <v>28</v>
      </c>
      <c r="L232" s="17" t="s">
        <v>28</v>
      </c>
      <c r="M232" s="17" t="s">
        <v>28</v>
      </c>
      <c r="N232" s="17" t="s">
        <v>28</v>
      </c>
      <c r="O232" s="17" t="s">
        <v>28</v>
      </c>
      <c r="P232" s="17" t="s">
        <v>28</v>
      </c>
    </row>
    <row r="233" spans="1:16" ht="18" customHeight="1">
      <c r="A233" s="16">
        <v>4</v>
      </c>
      <c r="B233" s="60" t="s">
        <v>150</v>
      </c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2"/>
    </row>
    <row r="234" spans="1:16" ht="18" customHeight="1">
      <c r="A234" s="59" t="s">
        <v>143</v>
      </c>
      <c r="B234" s="59"/>
      <c r="C234" s="59"/>
      <c r="D234" s="59"/>
      <c r="E234" s="59"/>
      <c r="F234" s="59"/>
      <c r="G234" s="59"/>
      <c r="H234" s="12" t="s">
        <v>28</v>
      </c>
      <c r="I234" s="12" t="s">
        <v>28</v>
      </c>
      <c r="J234" s="12" t="s">
        <v>28</v>
      </c>
      <c r="K234" s="12" t="s">
        <v>28</v>
      </c>
      <c r="L234" s="12" t="s">
        <v>28</v>
      </c>
      <c r="M234" s="12" t="s">
        <v>28</v>
      </c>
      <c r="N234" s="12" t="s">
        <v>28</v>
      </c>
      <c r="O234" s="12" t="s">
        <v>28</v>
      </c>
      <c r="P234" s="12" t="s">
        <v>28</v>
      </c>
    </row>
    <row r="235" spans="1:16">
      <c r="A235" s="15"/>
      <c r="B235" s="15"/>
      <c r="C235" s="15">
        <v>26</v>
      </c>
      <c r="D235" s="15">
        <v>26</v>
      </c>
      <c r="E235" s="15">
        <f>D235/C235</f>
        <v>1</v>
      </c>
      <c r="F235" s="15" t="s">
        <v>28</v>
      </c>
      <c r="G235" s="15" t="s">
        <v>28</v>
      </c>
      <c r="H235" s="12" t="s">
        <v>28</v>
      </c>
      <c r="I235" s="12" t="s">
        <v>28</v>
      </c>
      <c r="J235" s="12" t="s">
        <v>28</v>
      </c>
      <c r="K235" s="12" t="s">
        <v>28</v>
      </c>
      <c r="L235" s="12" t="s">
        <v>28</v>
      </c>
      <c r="M235" s="12" t="s">
        <v>28</v>
      </c>
      <c r="N235" s="12" t="s">
        <v>28</v>
      </c>
      <c r="O235" s="12" t="s">
        <v>28</v>
      </c>
      <c r="P235" s="12" t="s">
        <v>28</v>
      </c>
    </row>
    <row r="236" spans="1:16" ht="73.5" customHeight="1">
      <c r="A236" s="14"/>
      <c r="B236" s="13" t="s">
        <v>151</v>
      </c>
      <c r="C236" s="17" t="s">
        <v>28</v>
      </c>
      <c r="D236" s="17" t="s">
        <v>28</v>
      </c>
      <c r="E236" s="29">
        <f>(E235)/1</f>
        <v>1</v>
      </c>
      <c r="F236" s="17" t="s">
        <v>28</v>
      </c>
      <c r="G236" s="17" t="s">
        <v>28</v>
      </c>
      <c r="H236" s="17" t="s">
        <v>28</v>
      </c>
      <c r="I236" s="17" t="s">
        <v>28</v>
      </c>
      <c r="J236" s="17" t="s">
        <v>28</v>
      </c>
      <c r="K236" s="17" t="s">
        <v>28</v>
      </c>
      <c r="L236" s="17" t="s">
        <v>28</v>
      </c>
      <c r="M236" s="17" t="s">
        <v>28</v>
      </c>
      <c r="N236" s="17" t="s">
        <v>28</v>
      </c>
      <c r="O236" s="17" t="s">
        <v>28</v>
      </c>
      <c r="P236" s="17" t="s">
        <v>28</v>
      </c>
    </row>
    <row r="237" spans="1:16" ht="25.5" customHeight="1">
      <c r="A237" s="14"/>
      <c r="B237" s="28" t="s">
        <v>152</v>
      </c>
      <c r="C237" s="17" t="s">
        <v>28</v>
      </c>
      <c r="D237" s="17" t="s">
        <v>28</v>
      </c>
      <c r="E237" s="17" t="s">
        <v>28</v>
      </c>
      <c r="F237" s="17" t="s">
        <v>28</v>
      </c>
      <c r="G237" s="17" t="s">
        <v>28</v>
      </c>
      <c r="H237" s="27">
        <v>1</v>
      </c>
      <c r="I237" s="27">
        <v>1</v>
      </c>
      <c r="J237" s="27">
        <f>I237/H237</f>
        <v>1</v>
      </c>
      <c r="K237" s="17" t="s">
        <v>28</v>
      </c>
      <c r="L237" s="17" t="s">
        <v>28</v>
      </c>
      <c r="M237" s="17" t="s">
        <v>28</v>
      </c>
      <c r="N237" s="17" t="s">
        <v>28</v>
      </c>
      <c r="O237" s="17" t="s">
        <v>28</v>
      </c>
      <c r="P237" s="17" t="s">
        <v>28</v>
      </c>
    </row>
    <row r="238" spans="1:16" ht="18" customHeight="1">
      <c r="A238" s="16">
        <v>5</v>
      </c>
      <c r="B238" s="60" t="s">
        <v>153</v>
      </c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2"/>
    </row>
    <row r="239" spans="1:16" ht="18" customHeight="1">
      <c r="A239" s="59" t="s">
        <v>143</v>
      </c>
      <c r="B239" s="59"/>
      <c r="C239" s="59"/>
      <c r="D239" s="59"/>
      <c r="E239" s="59"/>
      <c r="F239" s="59"/>
      <c r="G239" s="59"/>
      <c r="H239" s="12" t="s">
        <v>28</v>
      </c>
      <c r="I239" s="12" t="s">
        <v>28</v>
      </c>
      <c r="J239" s="12" t="s">
        <v>28</v>
      </c>
      <c r="K239" s="12" t="s">
        <v>28</v>
      </c>
      <c r="L239" s="12" t="s">
        <v>28</v>
      </c>
      <c r="M239" s="12" t="s">
        <v>28</v>
      </c>
      <c r="N239" s="12" t="s">
        <v>28</v>
      </c>
      <c r="O239" s="12" t="s">
        <v>28</v>
      </c>
      <c r="P239" s="12" t="s">
        <v>28</v>
      </c>
    </row>
    <row r="240" spans="1:16">
      <c r="A240" s="15"/>
      <c r="B240" s="15"/>
      <c r="C240" s="15">
        <v>26</v>
      </c>
      <c r="D240" s="15">
        <v>26</v>
      </c>
      <c r="E240" s="15">
        <f>D240/C240</f>
        <v>1</v>
      </c>
      <c r="F240" s="15" t="s">
        <v>28</v>
      </c>
      <c r="G240" s="15" t="s">
        <v>28</v>
      </c>
      <c r="H240" s="12" t="s">
        <v>28</v>
      </c>
      <c r="I240" s="12" t="s">
        <v>28</v>
      </c>
      <c r="J240" s="12" t="s">
        <v>28</v>
      </c>
      <c r="K240" s="12" t="s">
        <v>28</v>
      </c>
      <c r="L240" s="12" t="s">
        <v>28</v>
      </c>
      <c r="M240" s="12" t="s">
        <v>28</v>
      </c>
      <c r="N240" s="12" t="s">
        <v>28</v>
      </c>
      <c r="O240" s="12" t="s">
        <v>28</v>
      </c>
      <c r="P240" s="12" t="s">
        <v>28</v>
      </c>
    </row>
    <row r="241" spans="1:16" ht="73.5" customHeight="1">
      <c r="A241" s="14"/>
      <c r="B241" s="13" t="s">
        <v>154</v>
      </c>
      <c r="C241" s="17" t="s">
        <v>28</v>
      </c>
      <c r="D241" s="17" t="s">
        <v>28</v>
      </c>
      <c r="E241" s="29">
        <f>(E240)/1</f>
        <v>1</v>
      </c>
      <c r="F241" s="17" t="s">
        <v>28</v>
      </c>
      <c r="G241" s="17" t="s">
        <v>28</v>
      </c>
      <c r="H241" s="17" t="s">
        <v>28</v>
      </c>
      <c r="I241" s="17" t="s">
        <v>28</v>
      </c>
      <c r="J241" s="17" t="s">
        <v>28</v>
      </c>
      <c r="K241" s="17" t="s">
        <v>28</v>
      </c>
      <c r="L241" s="17" t="s">
        <v>28</v>
      </c>
      <c r="M241" s="17" t="s">
        <v>28</v>
      </c>
      <c r="N241" s="17" t="s">
        <v>28</v>
      </c>
      <c r="O241" s="17" t="s">
        <v>28</v>
      </c>
      <c r="P241" s="17" t="s">
        <v>28</v>
      </c>
    </row>
    <row r="242" spans="1:16" ht="25.5" customHeight="1">
      <c r="A242" s="14"/>
      <c r="B242" s="28" t="s">
        <v>155</v>
      </c>
      <c r="C242" s="17" t="s">
        <v>28</v>
      </c>
      <c r="D242" s="17" t="s">
        <v>28</v>
      </c>
      <c r="E242" s="17" t="s">
        <v>28</v>
      </c>
      <c r="F242" s="17" t="s">
        <v>28</v>
      </c>
      <c r="G242" s="17" t="s">
        <v>28</v>
      </c>
      <c r="H242" s="27">
        <v>1</v>
      </c>
      <c r="I242" s="27">
        <v>1</v>
      </c>
      <c r="J242" s="27">
        <f>I242/H242</f>
        <v>1</v>
      </c>
      <c r="K242" s="17" t="s">
        <v>28</v>
      </c>
      <c r="L242" s="17" t="s">
        <v>28</v>
      </c>
      <c r="M242" s="17" t="s">
        <v>28</v>
      </c>
      <c r="N242" s="17" t="s">
        <v>28</v>
      </c>
      <c r="O242" s="17" t="s">
        <v>28</v>
      </c>
      <c r="P242" s="17" t="s">
        <v>28</v>
      </c>
    </row>
    <row r="243" spans="1:16" ht="18" customHeight="1">
      <c r="A243" s="16">
        <v>6</v>
      </c>
      <c r="B243" s="60" t="s">
        <v>156</v>
      </c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2"/>
    </row>
    <row r="244" spans="1:16" ht="31.5" customHeight="1">
      <c r="A244" s="107" t="s">
        <v>157</v>
      </c>
      <c r="B244" s="108"/>
      <c r="C244" s="108"/>
      <c r="D244" s="108"/>
      <c r="E244" s="108"/>
      <c r="F244" s="108"/>
      <c r="G244" s="109"/>
      <c r="H244" s="12" t="s">
        <v>28</v>
      </c>
      <c r="I244" s="12" t="s">
        <v>28</v>
      </c>
      <c r="J244" s="12" t="s">
        <v>28</v>
      </c>
      <c r="K244" s="12" t="s">
        <v>28</v>
      </c>
      <c r="L244" s="12" t="s">
        <v>28</v>
      </c>
      <c r="M244" s="12" t="s">
        <v>28</v>
      </c>
      <c r="N244" s="12" t="s">
        <v>28</v>
      </c>
      <c r="O244" s="12" t="s">
        <v>28</v>
      </c>
      <c r="P244" s="12" t="s">
        <v>28</v>
      </c>
    </row>
    <row r="245" spans="1:16">
      <c r="A245" s="15"/>
      <c r="B245" s="15"/>
      <c r="C245" s="15">
        <v>185</v>
      </c>
      <c r="D245" s="15">
        <v>184</v>
      </c>
      <c r="E245" s="15">
        <v>0.99</v>
      </c>
      <c r="F245" s="15" t="s">
        <v>28</v>
      </c>
      <c r="G245" s="15" t="s">
        <v>28</v>
      </c>
      <c r="H245" s="12" t="s">
        <v>28</v>
      </c>
      <c r="I245" s="12" t="s">
        <v>28</v>
      </c>
      <c r="J245" s="12" t="s">
        <v>28</v>
      </c>
      <c r="K245" s="12" t="s">
        <v>28</v>
      </c>
      <c r="L245" s="12" t="s">
        <v>28</v>
      </c>
      <c r="M245" s="12" t="s">
        <v>28</v>
      </c>
      <c r="N245" s="12" t="s">
        <v>28</v>
      </c>
      <c r="O245" s="12" t="s">
        <v>28</v>
      </c>
      <c r="P245" s="12" t="s">
        <v>28</v>
      </c>
    </row>
    <row r="246" spans="1:16" ht="73.5" customHeight="1">
      <c r="A246" s="14"/>
      <c r="B246" s="13" t="s">
        <v>158</v>
      </c>
      <c r="C246" s="17" t="s">
        <v>28</v>
      </c>
      <c r="D246" s="17" t="s">
        <v>28</v>
      </c>
      <c r="E246" s="29">
        <f>(E245)/1</f>
        <v>0.99</v>
      </c>
      <c r="F246" s="17" t="s">
        <v>28</v>
      </c>
      <c r="G246" s="17" t="s">
        <v>28</v>
      </c>
      <c r="H246" s="17" t="s">
        <v>28</v>
      </c>
      <c r="I246" s="17" t="s">
        <v>28</v>
      </c>
      <c r="J246" s="17" t="s">
        <v>28</v>
      </c>
      <c r="K246" s="17" t="s">
        <v>28</v>
      </c>
      <c r="L246" s="17" t="s">
        <v>28</v>
      </c>
      <c r="M246" s="17" t="s">
        <v>28</v>
      </c>
      <c r="N246" s="17" t="s">
        <v>28</v>
      </c>
      <c r="O246" s="17" t="s">
        <v>28</v>
      </c>
      <c r="P246" s="17" t="s">
        <v>28</v>
      </c>
    </row>
    <row r="247" spans="1:16" ht="25.5" customHeight="1">
      <c r="A247" s="14"/>
      <c r="B247" s="28" t="s">
        <v>159</v>
      </c>
      <c r="C247" s="17" t="s">
        <v>28</v>
      </c>
      <c r="D247" s="17" t="s">
        <v>28</v>
      </c>
      <c r="E247" s="17" t="s">
        <v>28</v>
      </c>
      <c r="F247" s="17" t="s">
        <v>28</v>
      </c>
      <c r="G247" s="17" t="s">
        <v>28</v>
      </c>
      <c r="H247" s="27">
        <v>1</v>
      </c>
      <c r="I247" s="27">
        <v>1</v>
      </c>
      <c r="J247" s="27">
        <f>I247/H247</f>
        <v>1</v>
      </c>
      <c r="K247" s="17" t="s">
        <v>28</v>
      </c>
      <c r="L247" s="17" t="s">
        <v>28</v>
      </c>
      <c r="M247" s="17" t="s">
        <v>28</v>
      </c>
      <c r="N247" s="17" t="s">
        <v>28</v>
      </c>
      <c r="O247" s="17" t="s">
        <v>28</v>
      </c>
      <c r="P247" s="17" t="s">
        <v>28</v>
      </c>
    </row>
    <row r="248" spans="1:16" ht="18" customHeight="1">
      <c r="A248" s="16">
        <v>7</v>
      </c>
      <c r="B248" s="60" t="s">
        <v>160</v>
      </c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2"/>
    </row>
    <row r="249" spans="1:16" ht="28.5" customHeight="1">
      <c r="A249" s="59" t="s">
        <v>161</v>
      </c>
      <c r="B249" s="59"/>
      <c r="C249" s="59"/>
      <c r="D249" s="59"/>
      <c r="E249" s="59"/>
      <c r="F249" s="59"/>
      <c r="G249" s="59"/>
      <c r="H249" s="12" t="s">
        <v>28</v>
      </c>
      <c r="I249" s="12" t="s">
        <v>28</v>
      </c>
      <c r="J249" s="12" t="s">
        <v>28</v>
      </c>
      <c r="K249" s="12" t="s">
        <v>28</v>
      </c>
      <c r="L249" s="12" t="s">
        <v>28</v>
      </c>
      <c r="M249" s="12" t="s">
        <v>28</v>
      </c>
      <c r="N249" s="12" t="s">
        <v>28</v>
      </c>
      <c r="O249" s="12" t="s">
        <v>28</v>
      </c>
      <c r="P249" s="12" t="s">
        <v>28</v>
      </c>
    </row>
    <row r="250" spans="1:16">
      <c r="A250" s="15"/>
      <c r="B250" s="15"/>
      <c r="C250" s="15">
        <v>27100</v>
      </c>
      <c r="D250" s="15">
        <v>28251</v>
      </c>
      <c r="E250" s="15">
        <v>1</v>
      </c>
      <c r="F250" s="15" t="s">
        <v>28</v>
      </c>
      <c r="G250" s="15" t="s">
        <v>28</v>
      </c>
      <c r="H250" s="12" t="s">
        <v>28</v>
      </c>
      <c r="I250" s="12" t="s">
        <v>28</v>
      </c>
      <c r="J250" s="12" t="s">
        <v>28</v>
      </c>
      <c r="K250" s="12" t="s">
        <v>28</v>
      </c>
      <c r="L250" s="12" t="s">
        <v>28</v>
      </c>
      <c r="M250" s="12" t="s">
        <v>28</v>
      </c>
      <c r="N250" s="12" t="s">
        <v>28</v>
      </c>
      <c r="O250" s="12" t="s">
        <v>28</v>
      </c>
      <c r="P250" s="12" t="s">
        <v>28</v>
      </c>
    </row>
    <row r="251" spans="1:16" ht="66.75" customHeight="1">
      <c r="A251" s="14"/>
      <c r="B251" s="13" t="s">
        <v>162</v>
      </c>
      <c r="C251" s="17" t="s">
        <v>28</v>
      </c>
      <c r="D251" s="17" t="s">
        <v>28</v>
      </c>
      <c r="E251" s="29">
        <f>(E250)/1</f>
        <v>1</v>
      </c>
      <c r="F251" s="17" t="s">
        <v>28</v>
      </c>
      <c r="G251" s="17" t="s">
        <v>28</v>
      </c>
      <c r="H251" s="17" t="s">
        <v>28</v>
      </c>
      <c r="I251" s="17" t="s">
        <v>28</v>
      </c>
      <c r="J251" s="17" t="s">
        <v>28</v>
      </c>
      <c r="K251" s="17" t="s">
        <v>28</v>
      </c>
      <c r="L251" s="17" t="s">
        <v>28</v>
      </c>
      <c r="M251" s="17" t="s">
        <v>28</v>
      </c>
      <c r="N251" s="17" t="s">
        <v>28</v>
      </c>
      <c r="O251" s="17" t="s">
        <v>28</v>
      </c>
      <c r="P251" s="17" t="s">
        <v>28</v>
      </c>
    </row>
    <row r="252" spans="1:16" ht="25.5" customHeight="1">
      <c r="A252" s="14"/>
      <c r="B252" s="28" t="s">
        <v>163</v>
      </c>
      <c r="C252" s="17" t="s">
        <v>28</v>
      </c>
      <c r="D252" s="17" t="s">
        <v>28</v>
      </c>
      <c r="E252" s="17" t="s">
        <v>28</v>
      </c>
      <c r="F252" s="17" t="s">
        <v>28</v>
      </c>
      <c r="G252" s="17" t="s">
        <v>28</v>
      </c>
      <c r="H252" s="27">
        <v>1</v>
      </c>
      <c r="I252" s="27">
        <v>1</v>
      </c>
      <c r="J252" s="27">
        <f>I252/H252</f>
        <v>1</v>
      </c>
      <c r="K252" s="17" t="s">
        <v>28</v>
      </c>
      <c r="L252" s="17" t="s">
        <v>28</v>
      </c>
      <c r="M252" s="17" t="s">
        <v>28</v>
      </c>
      <c r="N252" s="17" t="s">
        <v>28</v>
      </c>
      <c r="O252" s="17" t="s">
        <v>28</v>
      </c>
      <c r="P252" s="17" t="s">
        <v>28</v>
      </c>
    </row>
    <row r="253" spans="1:16" ht="24">
      <c r="A253" s="14"/>
      <c r="B253" s="19" t="s">
        <v>49</v>
      </c>
      <c r="C253" s="17" t="s">
        <v>28</v>
      </c>
      <c r="D253" s="17" t="s">
        <v>28</v>
      </c>
      <c r="E253" s="17" t="s">
        <v>28</v>
      </c>
      <c r="F253" s="20">
        <v>1</v>
      </c>
      <c r="G253" s="17" t="s">
        <v>28</v>
      </c>
      <c r="H253" s="17" t="s">
        <v>28</v>
      </c>
      <c r="I253" s="17" t="s">
        <v>28</v>
      </c>
      <c r="J253" s="17" t="s">
        <v>28</v>
      </c>
      <c r="K253" s="17" t="s">
        <v>28</v>
      </c>
      <c r="L253" s="17" t="s">
        <v>28</v>
      </c>
      <c r="M253" s="17" t="s">
        <v>28</v>
      </c>
      <c r="N253" s="17" t="s">
        <v>28</v>
      </c>
      <c r="O253" s="17" t="s">
        <v>28</v>
      </c>
      <c r="P253" s="17" t="s">
        <v>28</v>
      </c>
    </row>
    <row r="254" spans="1:16" ht="24">
      <c r="A254" s="14"/>
      <c r="B254" s="21" t="s">
        <v>50</v>
      </c>
      <c r="C254" s="17" t="s">
        <v>28</v>
      </c>
      <c r="D254" s="17" t="s">
        <v>28</v>
      </c>
      <c r="E254" s="17" t="s">
        <v>28</v>
      </c>
      <c r="F254" s="17" t="s">
        <v>28</v>
      </c>
      <c r="G254" s="23">
        <f>1*F253</f>
        <v>1</v>
      </c>
      <c r="H254" s="17" t="s">
        <v>28</v>
      </c>
      <c r="I254" s="17" t="s">
        <v>28</v>
      </c>
      <c r="J254" s="17" t="s">
        <v>28</v>
      </c>
      <c r="K254" s="17" t="s">
        <v>28</v>
      </c>
      <c r="L254" s="17" t="s">
        <v>28</v>
      </c>
      <c r="M254" s="17" t="s">
        <v>28</v>
      </c>
      <c r="N254" s="17" t="s">
        <v>28</v>
      </c>
      <c r="O254" s="17" t="s">
        <v>28</v>
      </c>
      <c r="P254" s="17" t="s">
        <v>28</v>
      </c>
    </row>
    <row r="255" spans="1:16" ht="36">
      <c r="A255" s="14"/>
      <c r="B255" s="22" t="s">
        <v>51</v>
      </c>
      <c r="C255" s="17" t="s">
        <v>28</v>
      </c>
      <c r="D255" s="17" t="s">
        <v>28</v>
      </c>
      <c r="E255" s="17" t="s">
        <v>28</v>
      </c>
      <c r="F255" s="17" t="s">
        <v>28</v>
      </c>
      <c r="G255" s="17" t="s">
        <v>28</v>
      </c>
      <c r="H255" s="17" t="s">
        <v>28</v>
      </c>
      <c r="I255" s="17" t="s">
        <v>28</v>
      </c>
      <c r="J255" s="17" t="s">
        <v>28</v>
      </c>
      <c r="K255" s="36">
        <v>0.73</v>
      </c>
      <c r="L255" s="17" t="s">
        <v>28</v>
      </c>
      <c r="M255" s="17" t="s">
        <v>28</v>
      </c>
      <c r="N255" s="17" t="s">
        <v>28</v>
      </c>
      <c r="O255" s="17" t="s">
        <v>28</v>
      </c>
      <c r="P255" s="24">
        <f>(K255)/1</f>
        <v>0.73</v>
      </c>
    </row>
    <row r="256" spans="1:16" ht="24">
      <c r="A256" s="14"/>
      <c r="B256" s="18" t="s">
        <v>52</v>
      </c>
      <c r="C256" s="17" t="s">
        <v>28</v>
      </c>
      <c r="D256" s="17" t="s">
        <v>28</v>
      </c>
      <c r="E256" s="17" t="s">
        <v>28</v>
      </c>
      <c r="F256" s="17" t="s">
        <v>28</v>
      </c>
      <c r="G256" s="17" t="s">
        <v>28</v>
      </c>
      <c r="H256" s="17" t="s">
        <v>28</v>
      </c>
      <c r="I256" s="17" t="s">
        <v>28</v>
      </c>
      <c r="J256" s="37">
        <f>(I227+I232+I237+I242+I247+I252)/(H227+H232+H237+H242+H247+H252)</f>
        <v>1</v>
      </c>
      <c r="K256" s="17" t="s">
        <v>28</v>
      </c>
      <c r="L256" s="17" t="s">
        <v>28</v>
      </c>
      <c r="M256" s="17" t="s">
        <v>28</v>
      </c>
      <c r="N256" s="17" t="s">
        <v>28</v>
      </c>
      <c r="O256" s="17" t="s">
        <v>28</v>
      </c>
      <c r="P256" s="17" t="s">
        <v>28</v>
      </c>
    </row>
    <row r="257" spans="1:16" ht="48">
      <c r="A257" s="14"/>
      <c r="B257" s="26" t="s">
        <v>212</v>
      </c>
      <c r="C257" s="53">
        <f>0.5*G254+0.3*P255+0.2*J256</f>
        <v>0.91900000000000004</v>
      </c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5"/>
    </row>
    <row r="258" spans="1:16">
      <c r="A258" s="63" t="s">
        <v>164</v>
      </c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  <c r="M258" s="64"/>
      <c r="N258" s="64"/>
      <c r="O258" s="64"/>
      <c r="P258" s="65"/>
    </row>
    <row r="259" spans="1:16" ht="30.75" customHeight="1">
      <c r="A259" s="16">
        <v>1</v>
      </c>
      <c r="B259" s="60" t="s">
        <v>165</v>
      </c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2"/>
    </row>
    <row r="260" spans="1:16" ht="29.25" customHeight="1">
      <c r="A260" s="59" t="s">
        <v>166</v>
      </c>
      <c r="B260" s="59"/>
      <c r="C260" s="59"/>
      <c r="D260" s="59"/>
      <c r="E260" s="59"/>
      <c r="F260" s="59"/>
      <c r="G260" s="59"/>
      <c r="H260" s="12" t="s">
        <v>28</v>
      </c>
      <c r="I260" s="12" t="s">
        <v>28</v>
      </c>
      <c r="J260" s="12" t="s">
        <v>28</v>
      </c>
      <c r="K260" s="12" t="s">
        <v>28</v>
      </c>
      <c r="L260" s="12" t="s">
        <v>28</v>
      </c>
      <c r="M260" s="12" t="s">
        <v>28</v>
      </c>
      <c r="N260" s="12" t="s">
        <v>28</v>
      </c>
      <c r="O260" s="12" t="s">
        <v>28</v>
      </c>
      <c r="P260" s="12" t="s">
        <v>28</v>
      </c>
    </row>
    <row r="261" spans="1:16">
      <c r="A261" s="15"/>
      <c r="B261" s="15"/>
      <c r="C261" s="15">
        <v>15</v>
      </c>
      <c r="D261" s="15">
        <v>25</v>
      </c>
      <c r="E261" s="15">
        <v>1</v>
      </c>
      <c r="F261" s="15" t="s">
        <v>28</v>
      </c>
      <c r="G261" s="15" t="s">
        <v>28</v>
      </c>
      <c r="H261" s="12" t="s">
        <v>28</v>
      </c>
      <c r="I261" s="12" t="s">
        <v>28</v>
      </c>
      <c r="J261" s="12" t="s">
        <v>28</v>
      </c>
      <c r="K261" s="12" t="s">
        <v>28</v>
      </c>
      <c r="L261" s="12" t="s">
        <v>28</v>
      </c>
      <c r="M261" s="12" t="s">
        <v>28</v>
      </c>
      <c r="N261" s="12" t="s">
        <v>28</v>
      </c>
      <c r="O261" s="12" t="s">
        <v>28</v>
      </c>
      <c r="P261" s="12" t="s">
        <v>28</v>
      </c>
    </row>
    <row r="262" spans="1:16" ht="18" customHeight="1">
      <c r="A262" s="59" t="s">
        <v>167</v>
      </c>
      <c r="B262" s="59"/>
      <c r="C262" s="59"/>
      <c r="D262" s="59"/>
      <c r="E262" s="59"/>
      <c r="F262" s="59"/>
      <c r="G262" s="59"/>
      <c r="H262" s="12" t="s">
        <v>28</v>
      </c>
      <c r="I262" s="12" t="s">
        <v>28</v>
      </c>
      <c r="J262" s="12" t="s">
        <v>28</v>
      </c>
      <c r="K262" s="12" t="s">
        <v>28</v>
      </c>
      <c r="L262" s="12" t="s">
        <v>28</v>
      </c>
      <c r="M262" s="12" t="s">
        <v>28</v>
      </c>
      <c r="N262" s="12" t="s">
        <v>28</v>
      </c>
      <c r="O262" s="12" t="s">
        <v>28</v>
      </c>
      <c r="P262" s="12" t="s">
        <v>28</v>
      </c>
    </row>
    <row r="263" spans="1:16">
      <c r="A263" s="15"/>
      <c r="B263" s="15"/>
      <c r="C263" s="15">
        <v>1</v>
      </c>
      <c r="D263" s="15">
        <v>1</v>
      </c>
      <c r="E263" s="15">
        <f>D263/C263</f>
        <v>1</v>
      </c>
      <c r="F263" s="15" t="s">
        <v>28</v>
      </c>
      <c r="G263" s="15" t="s">
        <v>28</v>
      </c>
      <c r="H263" s="12" t="s">
        <v>28</v>
      </c>
      <c r="I263" s="12" t="s">
        <v>28</v>
      </c>
      <c r="J263" s="12" t="s">
        <v>28</v>
      </c>
      <c r="K263" s="12" t="s">
        <v>28</v>
      </c>
      <c r="L263" s="12" t="s">
        <v>28</v>
      </c>
      <c r="M263" s="12" t="s">
        <v>28</v>
      </c>
      <c r="N263" s="12" t="s">
        <v>28</v>
      </c>
      <c r="O263" s="12" t="s">
        <v>28</v>
      </c>
      <c r="P263" s="12" t="s">
        <v>28</v>
      </c>
    </row>
    <row r="264" spans="1:16" ht="85.5" customHeight="1">
      <c r="A264" s="14"/>
      <c r="B264" s="13" t="s">
        <v>69</v>
      </c>
      <c r="C264" s="17" t="s">
        <v>28</v>
      </c>
      <c r="D264" s="17" t="s">
        <v>28</v>
      </c>
      <c r="E264" s="29">
        <f>(E261+E263)/2</f>
        <v>1</v>
      </c>
      <c r="F264" s="17" t="s">
        <v>28</v>
      </c>
      <c r="G264" s="17" t="s">
        <v>28</v>
      </c>
      <c r="H264" s="17" t="s">
        <v>28</v>
      </c>
      <c r="I264" s="17" t="s">
        <v>28</v>
      </c>
      <c r="J264" s="17" t="s">
        <v>28</v>
      </c>
      <c r="K264" s="17" t="s">
        <v>28</v>
      </c>
      <c r="L264" s="17" t="s">
        <v>28</v>
      </c>
      <c r="M264" s="17" t="s">
        <v>28</v>
      </c>
      <c r="N264" s="17" t="s">
        <v>28</v>
      </c>
      <c r="O264" s="17" t="s">
        <v>28</v>
      </c>
      <c r="P264" s="17" t="s">
        <v>28</v>
      </c>
    </row>
    <row r="265" spans="1:16" ht="36">
      <c r="A265" s="14"/>
      <c r="B265" s="28" t="s">
        <v>168</v>
      </c>
      <c r="C265" s="17" t="s">
        <v>28</v>
      </c>
      <c r="D265" s="17" t="s">
        <v>28</v>
      </c>
      <c r="E265" s="17" t="s">
        <v>28</v>
      </c>
      <c r="F265" s="17" t="s">
        <v>28</v>
      </c>
      <c r="G265" s="17" t="s">
        <v>28</v>
      </c>
      <c r="H265" s="27">
        <v>9</v>
      </c>
      <c r="I265" s="27">
        <v>9</v>
      </c>
      <c r="J265" s="27">
        <f>I265/H265</f>
        <v>1</v>
      </c>
      <c r="K265" s="17" t="s">
        <v>28</v>
      </c>
      <c r="L265" s="17" t="s">
        <v>28</v>
      </c>
      <c r="M265" s="17" t="s">
        <v>28</v>
      </c>
      <c r="N265" s="17" t="s">
        <v>28</v>
      </c>
      <c r="O265" s="17" t="s">
        <v>28</v>
      </c>
      <c r="P265" s="17" t="s">
        <v>28</v>
      </c>
    </row>
    <row r="266" spans="1:16" ht="24">
      <c r="A266" s="14"/>
      <c r="B266" s="19" t="s">
        <v>30</v>
      </c>
      <c r="C266" s="17" t="s">
        <v>28</v>
      </c>
      <c r="D266" s="17" t="s">
        <v>28</v>
      </c>
      <c r="E266" s="17" t="s">
        <v>28</v>
      </c>
      <c r="F266" s="20">
        <f>(E264)/1</f>
        <v>1</v>
      </c>
      <c r="G266" s="17" t="s">
        <v>28</v>
      </c>
      <c r="H266" s="17" t="s">
        <v>28</v>
      </c>
      <c r="I266" s="17" t="s">
        <v>28</v>
      </c>
      <c r="J266" s="17" t="s">
        <v>28</v>
      </c>
      <c r="K266" s="17" t="s">
        <v>28</v>
      </c>
      <c r="L266" s="17" t="s">
        <v>28</v>
      </c>
      <c r="M266" s="17" t="s">
        <v>28</v>
      </c>
      <c r="N266" s="17" t="s">
        <v>28</v>
      </c>
      <c r="O266" s="17" t="s">
        <v>28</v>
      </c>
      <c r="P266" s="17" t="s">
        <v>28</v>
      </c>
    </row>
    <row r="267" spans="1:16" ht="45.75" customHeight="1">
      <c r="A267" s="16">
        <v>2</v>
      </c>
      <c r="B267" s="60" t="s">
        <v>169</v>
      </c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2"/>
    </row>
    <row r="268" spans="1:16" ht="30.75" customHeight="1">
      <c r="A268" s="59" t="s">
        <v>166</v>
      </c>
      <c r="B268" s="59"/>
      <c r="C268" s="59"/>
      <c r="D268" s="59"/>
      <c r="E268" s="59"/>
      <c r="F268" s="59"/>
      <c r="G268" s="59"/>
      <c r="H268" s="12" t="s">
        <v>28</v>
      </c>
      <c r="I268" s="12" t="s">
        <v>28</v>
      </c>
      <c r="J268" s="12" t="s">
        <v>28</v>
      </c>
      <c r="K268" s="12" t="s">
        <v>28</v>
      </c>
      <c r="L268" s="12" t="s">
        <v>28</v>
      </c>
      <c r="M268" s="12" t="s">
        <v>28</v>
      </c>
      <c r="N268" s="12" t="s">
        <v>28</v>
      </c>
      <c r="O268" s="12" t="s">
        <v>28</v>
      </c>
      <c r="P268" s="12" t="s">
        <v>28</v>
      </c>
    </row>
    <row r="269" spans="1:16">
      <c r="A269" s="15"/>
      <c r="B269" s="15"/>
      <c r="C269" s="15">
        <v>15</v>
      </c>
      <c r="D269" s="15">
        <v>25</v>
      </c>
      <c r="E269" s="15">
        <v>1</v>
      </c>
      <c r="F269" s="15" t="s">
        <v>28</v>
      </c>
      <c r="G269" s="15" t="s">
        <v>28</v>
      </c>
      <c r="H269" s="12" t="s">
        <v>28</v>
      </c>
      <c r="I269" s="12" t="s">
        <v>28</v>
      </c>
      <c r="J269" s="12" t="s">
        <v>28</v>
      </c>
      <c r="K269" s="12" t="s">
        <v>28</v>
      </c>
      <c r="L269" s="12" t="s">
        <v>28</v>
      </c>
      <c r="M269" s="12" t="s">
        <v>28</v>
      </c>
      <c r="N269" s="12" t="s">
        <v>28</v>
      </c>
      <c r="O269" s="12" t="s">
        <v>28</v>
      </c>
      <c r="P269" s="12" t="s">
        <v>28</v>
      </c>
    </row>
    <row r="270" spans="1:16" ht="16.5" customHeight="1">
      <c r="A270" s="59" t="s">
        <v>170</v>
      </c>
      <c r="B270" s="59"/>
      <c r="C270" s="59"/>
      <c r="D270" s="59"/>
      <c r="E270" s="59"/>
      <c r="F270" s="59"/>
      <c r="G270" s="59"/>
      <c r="H270" s="12" t="s">
        <v>28</v>
      </c>
      <c r="I270" s="12" t="s">
        <v>28</v>
      </c>
      <c r="J270" s="12" t="s">
        <v>28</v>
      </c>
      <c r="K270" s="12" t="s">
        <v>28</v>
      </c>
      <c r="L270" s="12" t="s">
        <v>28</v>
      </c>
      <c r="M270" s="12" t="s">
        <v>28</v>
      </c>
      <c r="N270" s="12" t="s">
        <v>28</v>
      </c>
      <c r="O270" s="12" t="s">
        <v>28</v>
      </c>
      <c r="P270" s="12" t="s">
        <v>28</v>
      </c>
    </row>
    <row r="271" spans="1:16">
      <c r="A271" s="15"/>
      <c r="B271" s="15"/>
      <c r="C271" s="15">
        <v>7</v>
      </c>
      <c r="D271" s="15">
        <v>20</v>
      </c>
      <c r="E271" s="15">
        <v>1</v>
      </c>
      <c r="F271" s="15" t="s">
        <v>28</v>
      </c>
      <c r="G271" s="15" t="s">
        <v>28</v>
      </c>
      <c r="H271" s="12" t="s">
        <v>28</v>
      </c>
      <c r="I271" s="12" t="s">
        <v>28</v>
      </c>
      <c r="J271" s="12" t="s">
        <v>28</v>
      </c>
      <c r="K271" s="12" t="s">
        <v>28</v>
      </c>
      <c r="L271" s="12" t="s">
        <v>28</v>
      </c>
      <c r="M271" s="12" t="s">
        <v>28</v>
      </c>
      <c r="N271" s="12" t="s">
        <v>28</v>
      </c>
      <c r="O271" s="12" t="s">
        <v>28</v>
      </c>
      <c r="P271" s="12" t="s">
        <v>28</v>
      </c>
    </row>
    <row r="272" spans="1:16" ht="29.25" customHeight="1">
      <c r="A272" s="59" t="s">
        <v>171</v>
      </c>
      <c r="B272" s="59"/>
      <c r="C272" s="59"/>
      <c r="D272" s="59"/>
      <c r="E272" s="59"/>
      <c r="F272" s="59"/>
      <c r="G272" s="59"/>
      <c r="H272" s="12" t="s">
        <v>28</v>
      </c>
      <c r="I272" s="12" t="s">
        <v>28</v>
      </c>
      <c r="J272" s="12" t="s">
        <v>28</v>
      </c>
      <c r="K272" s="12" t="s">
        <v>28</v>
      </c>
      <c r="L272" s="12" t="s">
        <v>28</v>
      </c>
      <c r="M272" s="12" t="s">
        <v>28</v>
      </c>
      <c r="N272" s="12" t="s">
        <v>28</v>
      </c>
      <c r="O272" s="12" t="s">
        <v>28</v>
      </c>
      <c r="P272" s="12" t="s">
        <v>28</v>
      </c>
    </row>
    <row r="273" spans="1:16">
      <c r="A273" s="15"/>
      <c r="B273" s="15"/>
      <c r="C273" s="15">
        <v>25</v>
      </c>
      <c r="D273" s="15">
        <v>25.5</v>
      </c>
      <c r="E273" s="15">
        <v>1</v>
      </c>
      <c r="F273" s="15" t="s">
        <v>28</v>
      </c>
      <c r="G273" s="15" t="s">
        <v>28</v>
      </c>
      <c r="H273" s="12" t="s">
        <v>28</v>
      </c>
      <c r="I273" s="12" t="s">
        <v>28</v>
      </c>
      <c r="J273" s="12" t="s">
        <v>28</v>
      </c>
      <c r="K273" s="12" t="s">
        <v>28</v>
      </c>
      <c r="L273" s="12" t="s">
        <v>28</v>
      </c>
      <c r="M273" s="12" t="s">
        <v>28</v>
      </c>
      <c r="N273" s="12" t="s">
        <v>28</v>
      </c>
      <c r="O273" s="12" t="s">
        <v>28</v>
      </c>
      <c r="P273" s="12" t="s">
        <v>28</v>
      </c>
    </row>
    <row r="274" spans="1:16" ht="73.5" customHeight="1">
      <c r="A274" s="14"/>
      <c r="B274" s="13" t="s">
        <v>172</v>
      </c>
      <c r="C274" s="17" t="s">
        <v>28</v>
      </c>
      <c r="D274" s="17" t="s">
        <v>28</v>
      </c>
      <c r="E274" s="29">
        <f>(E269+E271+E273)/3</f>
        <v>1</v>
      </c>
      <c r="F274" s="17" t="s">
        <v>28</v>
      </c>
      <c r="G274" s="17" t="s">
        <v>28</v>
      </c>
      <c r="H274" s="17" t="s">
        <v>28</v>
      </c>
      <c r="I274" s="17" t="s">
        <v>28</v>
      </c>
      <c r="J274" s="17" t="s">
        <v>28</v>
      </c>
      <c r="K274" s="17" t="s">
        <v>28</v>
      </c>
      <c r="L274" s="17" t="s">
        <v>28</v>
      </c>
      <c r="M274" s="17" t="s">
        <v>28</v>
      </c>
      <c r="N274" s="17" t="s">
        <v>28</v>
      </c>
      <c r="O274" s="17" t="s">
        <v>28</v>
      </c>
      <c r="P274" s="17" t="s">
        <v>28</v>
      </c>
    </row>
    <row r="275" spans="1:16" ht="25.5" customHeight="1">
      <c r="A275" s="14"/>
      <c r="B275" s="28" t="s">
        <v>173</v>
      </c>
      <c r="C275" s="17" t="s">
        <v>28</v>
      </c>
      <c r="D275" s="17" t="s">
        <v>28</v>
      </c>
      <c r="E275" s="17" t="s">
        <v>28</v>
      </c>
      <c r="F275" s="17" t="s">
        <v>28</v>
      </c>
      <c r="G275" s="17" t="s">
        <v>28</v>
      </c>
      <c r="H275" s="27">
        <v>2</v>
      </c>
      <c r="I275" s="27">
        <v>2</v>
      </c>
      <c r="J275" s="27">
        <f>I275/H275</f>
        <v>1</v>
      </c>
      <c r="K275" s="17" t="s">
        <v>28</v>
      </c>
      <c r="L275" s="17" t="s">
        <v>28</v>
      </c>
      <c r="M275" s="17" t="s">
        <v>28</v>
      </c>
      <c r="N275" s="17" t="s">
        <v>28</v>
      </c>
      <c r="O275" s="17" t="s">
        <v>28</v>
      </c>
      <c r="P275" s="17" t="s">
        <v>28</v>
      </c>
    </row>
    <row r="276" spans="1:16" ht="33" customHeight="1">
      <c r="A276" s="16">
        <v>3</v>
      </c>
      <c r="B276" s="60" t="s">
        <v>174</v>
      </c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2"/>
    </row>
    <row r="277" spans="1:16" ht="30.75" customHeight="1">
      <c r="A277" s="59" t="s">
        <v>175</v>
      </c>
      <c r="B277" s="59"/>
      <c r="C277" s="59"/>
      <c r="D277" s="59"/>
      <c r="E277" s="59"/>
      <c r="F277" s="59"/>
      <c r="G277" s="59"/>
      <c r="H277" s="12" t="s">
        <v>28</v>
      </c>
      <c r="I277" s="12" t="s">
        <v>28</v>
      </c>
      <c r="J277" s="12" t="s">
        <v>28</v>
      </c>
      <c r="K277" s="12" t="s">
        <v>28</v>
      </c>
      <c r="L277" s="12" t="s">
        <v>28</v>
      </c>
      <c r="M277" s="12" t="s">
        <v>28</v>
      </c>
      <c r="N277" s="12" t="s">
        <v>28</v>
      </c>
      <c r="O277" s="12" t="s">
        <v>28</v>
      </c>
      <c r="P277" s="12" t="s">
        <v>28</v>
      </c>
    </row>
    <row r="278" spans="1:16">
      <c r="A278" s="15"/>
      <c r="B278" s="15"/>
      <c r="C278" s="15">
        <v>43</v>
      </c>
      <c r="D278" s="15">
        <v>43</v>
      </c>
      <c r="E278" s="15">
        <f>D278/C278</f>
        <v>1</v>
      </c>
      <c r="F278" s="15" t="s">
        <v>28</v>
      </c>
      <c r="G278" s="15" t="s">
        <v>28</v>
      </c>
      <c r="H278" s="12" t="s">
        <v>28</v>
      </c>
      <c r="I278" s="12" t="s">
        <v>28</v>
      </c>
      <c r="J278" s="12" t="s">
        <v>28</v>
      </c>
      <c r="K278" s="12" t="s">
        <v>28</v>
      </c>
      <c r="L278" s="12" t="s">
        <v>28</v>
      </c>
      <c r="M278" s="12" t="s">
        <v>28</v>
      </c>
      <c r="N278" s="12" t="s">
        <v>28</v>
      </c>
      <c r="O278" s="12" t="s">
        <v>28</v>
      </c>
      <c r="P278" s="12" t="s">
        <v>28</v>
      </c>
    </row>
    <row r="279" spans="1:16" ht="44.25" customHeight="1">
      <c r="A279" s="59" t="s">
        <v>176</v>
      </c>
      <c r="B279" s="59"/>
      <c r="C279" s="59"/>
      <c r="D279" s="59"/>
      <c r="E279" s="59"/>
      <c r="F279" s="59"/>
      <c r="G279" s="59"/>
      <c r="H279" s="12" t="s">
        <v>28</v>
      </c>
      <c r="I279" s="12" t="s">
        <v>28</v>
      </c>
      <c r="J279" s="12" t="s">
        <v>28</v>
      </c>
      <c r="K279" s="12" t="s">
        <v>28</v>
      </c>
      <c r="L279" s="12" t="s">
        <v>28</v>
      </c>
      <c r="M279" s="12" t="s">
        <v>28</v>
      </c>
      <c r="N279" s="12" t="s">
        <v>28</v>
      </c>
      <c r="O279" s="12" t="s">
        <v>28</v>
      </c>
      <c r="P279" s="12" t="s">
        <v>28</v>
      </c>
    </row>
    <row r="280" spans="1:16">
      <c r="A280" s="15"/>
      <c r="B280" s="15"/>
      <c r="C280" s="15">
        <v>73.599999999999994</v>
      </c>
      <c r="D280" s="15">
        <v>78.8</v>
      </c>
      <c r="E280" s="15">
        <v>1</v>
      </c>
      <c r="F280" s="15" t="s">
        <v>28</v>
      </c>
      <c r="G280" s="15" t="s">
        <v>28</v>
      </c>
      <c r="H280" s="12" t="s">
        <v>28</v>
      </c>
      <c r="I280" s="12" t="s">
        <v>28</v>
      </c>
      <c r="J280" s="12" t="s">
        <v>28</v>
      </c>
      <c r="K280" s="12" t="s">
        <v>28</v>
      </c>
      <c r="L280" s="12" t="s">
        <v>28</v>
      </c>
      <c r="M280" s="12" t="s">
        <v>28</v>
      </c>
      <c r="N280" s="12" t="s">
        <v>28</v>
      </c>
      <c r="O280" s="12" t="s">
        <v>28</v>
      </c>
      <c r="P280" s="12" t="s">
        <v>28</v>
      </c>
    </row>
    <row r="281" spans="1:16" ht="73.5" customHeight="1">
      <c r="A281" s="14"/>
      <c r="B281" s="13" t="s">
        <v>177</v>
      </c>
      <c r="C281" s="17" t="s">
        <v>28</v>
      </c>
      <c r="D281" s="17" t="s">
        <v>28</v>
      </c>
      <c r="E281" s="29">
        <f>(E278+E280)/2</f>
        <v>1</v>
      </c>
      <c r="F281" s="17" t="s">
        <v>28</v>
      </c>
      <c r="G281" s="17" t="s">
        <v>28</v>
      </c>
      <c r="H281" s="17" t="s">
        <v>28</v>
      </c>
      <c r="I281" s="17" t="s">
        <v>28</v>
      </c>
      <c r="J281" s="17" t="s">
        <v>28</v>
      </c>
      <c r="K281" s="17" t="s">
        <v>28</v>
      </c>
      <c r="L281" s="17" t="s">
        <v>28</v>
      </c>
      <c r="M281" s="17" t="s">
        <v>28</v>
      </c>
      <c r="N281" s="17" t="s">
        <v>28</v>
      </c>
      <c r="O281" s="17" t="s">
        <v>28</v>
      </c>
      <c r="P281" s="17" t="s">
        <v>28</v>
      </c>
    </row>
    <row r="282" spans="1:16" ht="25.5" customHeight="1">
      <c r="A282" s="14"/>
      <c r="B282" s="28" t="s">
        <v>178</v>
      </c>
      <c r="C282" s="17" t="s">
        <v>28</v>
      </c>
      <c r="D282" s="17" t="s">
        <v>28</v>
      </c>
      <c r="E282" s="17" t="s">
        <v>28</v>
      </c>
      <c r="F282" s="17" t="s">
        <v>28</v>
      </c>
      <c r="G282" s="17" t="s">
        <v>28</v>
      </c>
      <c r="H282" s="27">
        <v>5</v>
      </c>
      <c r="I282" s="27">
        <v>5</v>
      </c>
      <c r="J282" s="27">
        <f>I282/H282</f>
        <v>1</v>
      </c>
      <c r="K282" s="17" t="s">
        <v>28</v>
      </c>
      <c r="L282" s="17" t="s">
        <v>28</v>
      </c>
      <c r="M282" s="17" t="s">
        <v>28</v>
      </c>
      <c r="N282" s="17" t="s">
        <v>28</v>
      </c>
      <c r="O282" s="17" t="s">
        <v>28</v>
      </c>
      <c r="P282" s="17" t="s">
        <v>28</v>
      </c>
    </row>
    <row r="283" spans="1:16" ht="19.5" customHeight="1">
      <c r="A283" s="16">
        <v>4</v>
      </c>
      <c r="B283" s="60" t="s">
        <v>179</v>
      </c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2"/>
    </row>
    <row r="284" spans="1:16" ht="18" customHeight="1">
      <c r="A284" s="59" t="s">
        <v>167</v>
      </c>
      <c r="B284" s="59"/>
      <c r="C284" s="59"/>
      <c r="D284" s="59"/>
      <c r="E284" s="59"/>
      <c r="F284" s="59"/>
      <c r="G284" s="59"/>
      <c r="H284" s="12" t="s">
        <v>28</v>
      </c>
      <c r="I284" s="12" t="s">
        <v>28</v>
      </c>
      <c r="J284" s="12" t="s">
        <v>28</v>
      </c>
      <c r="K284" s="12" t="s">
        <v>28</v>
      </c>
      <c r="L284" s="12" t="s">
        <v>28</v>
      </c>
      <c r="M284" s="12" t="s">
        <v>28</v>
      </c>
      <c r="N284" s="12" t="s">
        <v>28</v>
      </c>
      <c r="O284" s="12" t="s">
        <v>28</v>
      </c>
      <c r="P284" s="12" t="s">
        <v>28</v>
      </c>
    </row>
    <row r="285" spans="1:16">
      <c r="A285" s="15"/>
      <c r="B285" s="15"/>
      <c r="C285" s="15">
        <v>1</v>
      </c>
      <c r="D285" s="15">
        <v>1</v>
      </c>
      <c r="E285" s="15">
        <f>D285/C285</f>
        <v>1</v>
      </c>
      <c r="F285" s="15" t="s">
        <v>28</v>
      </c>
      <c r="G285" s="15" t="s">
        <v>28</v>
      </c>
      <c r="H285" s="12" t="s">
        <v>28</v>
      </c>
      <c r="I285" s="12" t="s">
        <v>28</v>
      </c>
      <c r="J285" s="12" t="s">
        <v>28</v>
      </c>
      <c r="K285" s="12" t="s">
        <v>28</v>
      </c>
      <c r="L285" s="12" t="s">
        <v>28</v>
      </c>
      <c r="M285" s="12" t="s">
        <v>28</v>
      </c>
      <c r="N285" s="12" t="s">
        <v>28</v>
      </c>
      <c r="O285" s="12" t="s">
        <v>28</v>
      </c>
      <c r="P285" s="12" t="s">
        <v>28</v>
      </c>
    </row>
    <row r="286" spans="1:16" ht="18" customHeight="1">
      <c r="A286" s="59" t="s">
        <v>170</v>
      </c>
      <c r="B286" s="59"/>
      <c r="C286" s="59"/>
      <c r="D286" s="59"/>
      <c r="E286" s="59"/>
      <c r="F286" s="59"/>
      <c r="G286" s="59"/>
      <c r="H286" s="12" t="s">
        <v>28</v>
      </c>
      <c r="I286" s="12" t="s">
        <v>28</v>
      </c>
      <c r="J286" s="12" t="s">
        <v>28</v>
      </c>
      <c r="K286" s="12" t="s">
        <v>28</v>
      </c>
      <c r="L286" s="12" t="s">
        <v>28</v>
      </c>
      <c r="M286" s="12" t="s">
        <v>28</v>
      </c>
      <c r="N286" s="12" t="s">
        <v>28</v>
      </c>
      <c r="O286" s="12" t="s">
        <v>28</v>
      </c>
      <c r="P286" s="12" t="s">
        <v>28</v>
      </c>
    </row>
    <row r="287" spans="1:16">
      <c r="A287" s="15"/>
      <c r="B287" s="15"/>
      <c r="C287" s="15">
        <v>7</v>
      </c>
      <c r="D287" s="15">
        <v>20</v>
      </c>
      <c r="E287" s="15">
        <v>1</v>
      </c>
      <c r="F287" s="15" t="s">
        <v>28</v>
      </c>
      <c r="G287" s="15" t="s">
        <v>28</v>
      </c>
      <c r="H287" s="12" t="s">
        <v>28</v>
      </c>
      <c r="I287" s="12" t="s">
        <v>28</v>
      </c>
      <c r="J287" s="12" t="s">
        <v>28</v>
      </c>
      <c r="K287" s="12" t="s">
        <v>28</v>
      </c>
      <c r="L287" s="12" t="s">
        <v>28</v>
      </c>
      <c r="M287" s="12" t="s">
        <v>28</v>
      </c>
      <c r="N287" s="12" t="s">
        <v>28</v>
      </c>
      <c r="O287" s="12" t="s">
        <v>28</v>
      </c>
      <c r="P287" s="12" t="s">
        <v>28</v>
      </c>
    </row>
    <row r="288" spans="1:16" ht="45" customHeight="1">
      <c r="A288" s="59" t="s">
        <v>180</v>
      </c>
      <c r="B288" s="59"/>
      <c r="C288" s="59"/>
      <c r="D288" s="59"/>
      <c r="E288" s="59"/>
      <c r="F288" s="59"/>
      <c r="G288" s="59"/>
      <c r="H288" s="12" t="s">
        <v>28</v>
      </c>
      <c r="I288" s="12" t="s">
        <v>28</v>
      </c>
      <c r="J288" s="12" t="s">
        <v>28</v>
      </c>
      <c r="K288" s="12" t="s">
        <v>28</v>
      </c>
      <c r="L288" s="12" t="s">
        <v>28</v>
      </c>
      <c r="M288" s="12" t="s">
        <v>28</v>
      </c>
      <c r="N288" s="12" t="s">
        <v>28</v>
      </c>
      <c r="O288" s="12" t="s">
        <v>28</v>
      </c>
      <c r="P288" s="12" t="s">
        <v>28</v>
      </c>
    </row>
    <row r="289" spans="1:16">
      <c r="A289" s="15"/>
      <c r="B289" s="15"/>
      <c r="C289" s="15">
        <v>542</v>
      </c>
      <c r="D289" s="15">
        <v>542</v>
      </c>
      <c r="E289" s="15">
        <f>D289/C289</f>
        <v>1</v>
      </c>
      <c r="F289" s="15" t="s">
        <v>28</v>
      </c>
      <c r="G289" s="15" t="s">
        <v>28</v>
      </c>
      <c r="H289" s="12" t="s">
        <v>28</v>
      </c>
      <c r="I289" s="12" t="s">
        <v>28</v>
      </c>
      <c r="J289" s="12" t="s">
        <v>28</v>
      </c>
      <c r="K289" s="12" t="s">
        <v>28</v>
      </c>
      <c r="L289" s="12" t="s">
        <v>28</v>
      </c>
      <c r="M289" s="12" t="s">
        <v>28</v>
      </c>
      <c r="N289" s="12" t="s">
        <v>28</v>
      </c>
      <c r="O289" s="12" t="s">
        <v>28</v>
      </c>
      <c r="P289" s="12" t="s">
        <v>28</v>
      </c>
    </row>
    <row r="290" spans="1:16" ht="45" customHeight="1">
      <c r="A290" s="59" t="s">
        <v>181</v>
      </c>
      <c r="B290" s="59"/>
      <c r="C290" s="59"/>
      <c r="D290" s="59"/>
      <c r="E290" s="59"/>
      <c r="F290" s="59"/>
      <c r="G290" s="59"/>
      <c r="H290" s="12" t="s">
        <v>28</v>
      </c>
      <c r="I290" s="12" t="s">
        <v>28</v>
      </c>
      <c r="J290" s="12" t="s">
        <v>28</v>
      </c>
      <c r="K290" s="12" t="s">
        <v>28</v>
      </c>
      <c r="L290" s="12" t="s">
        <v>28</v>
      </c>
      <c r="M290" s="12" t="s">
        <v>28</v>
      </c>
      <c r="N290" s="12" t="s">
        <v>28</v>
      </c>
      <c r="O290" s="12" t="s">
        <v>28</v>
      </c>
      <c r="P290" s="12" t="s">
        <v>28</v>
      </c>
    </row>
    <row r="291" spans="1:16">
      <c r="A291" s="15"/>
      <c r="B291" s="15"/>
      <c r="C291" s="15">
        <v>50</v>
      </c>
      <c r="D291" s="15">
        <v>78.8</v>
      </c>
      <c r="E291" s="15">
        <v>1</v>
      </c>
      <c r="F291" s="15" t="s">
        <v>28</v>
      </c>
      <c r="G291" s="15" t="s">
        <v>28</v>
      </c>
      <c r="H291" s="12" t="s">
        <v>28</v>
      </c>
      <c r="I291" s="12" t="s">
        <v>28</v>
      </c>
      <c r="J291" s="12" t="s">
        <v>28</v>
      </c>
      <c r="K291" s="12" t="s">
        <v>28</v>
      </c>
      <c r="L291" s="12" t="s">
        <v>28</v>
      </c>
      <c r="M291" s="12" t="s">
        <v>28</v>
      </c>
      <c r="N291" s="12" t="s">
        <v>28</v>
      </c>
      <c r="O291" s="12" t="s">
        <v>28</v>
      </c>
      <c r="P291" s="12" t="s">
        <v>28</v>
      </c>
    </row>
    <row r="292" spans="1:16" ht="33" customHeight="1">
      <c r="A292" s="59" t="s">
        <v>182</v>
      </c>
      <c r="B292" s="59"/>
      <c r="C292" s="59"/>
      <c r="D292" s="59"/>
      <c r="E292" s="59"/>
      <c r="F292" s="59"/>
      <c r="G292" s="59"/>
      <c r="H292" s="12" t="s">
        <v>28</v>
      </c>
      <c r="I292" s="12" t="s">
        <v>28</v>
      </c>
      <c r="J292" s="12" t="s">
        <v>28</v>
      </c>
      <c r="K292" s="12" t="s">
        <v>28</v>
      </c>
      <c r="L292" s="12" t="s">
        <v>28</v>
      </c>
      <c r="M292" s="12" t="s">
        <v>28</v>
      </c>
      <c r="N292" s="12" t="s">
        <v>28</v>
      </c>
      <c r="O292" s="12" t="s">
        <v>28</v>
      </c>
      <c r="P292" s="12" t="s">
        <v>28</v>
      </c>
    </row>
    <row r="293" spans="1:16">
      <c r="A293" s="15"/>
      <c r="B293" s="15"/>
      <c r="C293" s="15">
        <v>33</v>
      </c>
      <c r="D293" s="15">
        <v>33</v>
      </c>
      <c r="E293" s="15">
        <f>D293/C293</f>
        <v>1</v>
      </c>
      <c r="F293" s="15" t="s">
        <v>28</v>
      </c>
      <c r="G293" s="15" t="s">
        <v>28</v>
      </c>
      <c r="H293" s="12" t="s">
        <v>28</v>
      </c>
      <c r="I293" s="12" t="s">
        <v>28</v>
      </c>
      <c r="J293" s="12" t="s">
        <v>28</v>
      </c>
      <c r="K293" s="12" t="s">
        <v>28</v>
      </c>
      <c r="L293" s="12" t="s">
        <v>28</v>
      </c>
      <c r="M293" s="12" t="s">
        <v>28</v>
      </c>
      <c r="N293" s="12" t="s">
        <v>28</v>
      </c>
      <c r="O293" s="12" t="s">
        <v>28</v>
      </c>
      <c r="P293" s="12" t="s">
        <v>28</v>
      </c>
    </row>
    <row r="294" spans="1:16" ht="60" customHeight="1">
      <c r="A294" s="59" t="s">
        <v>183</v>
      </c>
      <c r="B294" s="59"/>
      <c r="C294" s="59"/>
      <c r="D294" s="59"/>
      <c r="E294" s="59"/>
      <c r="F294" s="59"/>
      <c r="G294" s="59"/>
      <c r="H294" s="12" t="s">
        <v>28</v>
      </c>
      <c r="I294" s="12" t="s">
        <v>28</v>
      </c>
      <c r="J294" s="12" t="s">
        <v>28</v>
      </c>
      <c r="K294" s="12" t="s">
        <v>28</v>
      </c>
      <c r="L294" s="12" t="s">
        <v>28</v>
      </c>
      <c r="M294" s="12" t="s">
        <v>28</v>
      </c>
      <c r="N294" s="12" t="s">
        <v>28</v>
      </c>
      <c r="O294" s="12" t="s">
        <v>28</v>
      </c>
      <c r="P294" s="12" t="s">
        <v>28</v>
      </c>
    </row>
    <row r="295" spans="1:16">
      <c r="A295" s="15"/>
      <c r="B295" s="15"/>
      <c r="C295" s="15">
        <v>100</v>
      </c>
      <c r="D295" s="15">
        <v>100</v>
      </c>
      <c r="E295" s="15">
        <f>D295/C295</f>
        <v>1</v>
      </c>
      <c r="F295" s="15" t="s">
        <v>28</v>
      </c>
      <c r="G295" s="15" t="s">
        <v>28</v>
      </c>
      <c r="H295" s="12" t="s">
        <v>28</v>
      </c>
      <c r="I295" s="12" t="s">
        <v>28</v>
      </c>
      <c r="J295" s="12" t="s">
        <v>28</v>
      </c>
      <c r="K295" s="12" t="s">
        <v>28</v>
      </c>
      <c r="L295" s="12" t="s">
        <v>28</v>
      </c>
      <c r="M295" s="12" t="s">
        <v>28</v>
      </c>
      <c r="N295" s="12" t="s">
        <v>28</v>
      </c>
      <c r="O295" s="12" t="s">
        <v>28</v>
      </c>
      <c r="P295" s="12" t="s">
        <v>28</v>
      </c>
    </row>
    <row r="296" spans="1:16" ht="18" customHeight="1">
      <c r="A296" s="59" t="s">
        <v>184</v>
      </c>
      <c r="B296" s="59"/>
      <c r="C296" s="59"/>
      <c r="D296" s="59"/>
      <c r="E296" s="59"/>
      <c r="F296" s="59"/>
      <c r="G296" s="59"/>
      <c r="H296" s="12" t="s">
        <v>28</v>
      </c>
      <c r="I296" s="12" t="s">
        <v>28</v>
      </c>
      <c r="J296" s="12" t="s">
        <v>28</v>
      </c>
      <c r="K296" s="12" t="s">
        <v>28</v>
      </c>
      <c r="L296" s="12" t="s">
        <v>28</v>
      </c>
      <c r="M296" s="12" t="s">
        <v>28</v>
      </c>
      <c r="N296" s="12" t="s">
        <v>28</v>
      </c>
      <c r="O296" s="12" t="s">
        <v>28</v>
      </c>
      <c r="P296" s="12" t="s">
        <v>28</v>
      </c>
    </row>
    <row r="297" spans="1:16">
      <c r="A297" s="15"/>
      <c r="B297" s="15"/>
      <c r="C297" s="15">
        <v>1</v>
      </c>
      <c r="D297" s="15">
        <v>1</v>
      </c>
      <c r="E297" s="15">
        <f>D297/C297</f>
        <v>1</v>
      </c>
      <c r="F297" s="15" t="s">
        <v>28</v>
      </c>
      <c r="G297" s="15" t="s">
        <v>28</v>
      </c>
      <c r="H297" s="12" t="s">
        <v>28</v>
      </c>
      <c r="I297" s="12" t="s">
        <v>28</v>
      </c>
      <c r="J297" s="12" t="s">
        <v>28</v>
      </c>
      <c r="K297" s="12" t="s">
        <v>28</v>
      </c>
      <c r="L297" s="12" t="s">
        <v>28</v>
      </c>
      <c r="M297" s="12" t="s">
        <v>28</v>
      </c>
      <c r="N297" s="12" t="s">
        <v>28</v>
      </c>
      <c r="O297" s="12" t="s">
        <v>28</v>
      </c>
      <c r="P297" s="12" t="s">
        <v>28</v>
      </c>
    </row>
    <row r="298" spans="1:16" ht="73.5" customHeight="1">
      <c r="A298" s="14"/>
      <c r="B298" s="13" t="s">
        <v>185</v>
      </c>
      <c r="C298" s="17" t="s">
        <v>28</v>
      </c>
      <c r="D298" s="17" t="s">
        <v>28</v>
      </c>
      <c r="E298" s="29">
        <f>(E285+E287+E289+E291+E293+E295+E297)/7</f>
        <v>1</v>
      </c>
      <c r="F298" s="17" t="s">
        <v>28</v>
      </c>
      <c r="G298" s="17" t="s">
        <v>28</v>
      </c>
      <c r="H298" s="17" t="s">
        <v>28</v>
      </c>
      <c r="I298" s="17" t="s">
        <v>28</v>
      </c>
      <c r="J298" s="17" t="s">
        <v>28</v>
      </c>
      <c r="K298" s="17" t="s">
        <v>28</v>
      </c>
      <c r="L298" s="17" t="s">
        <v>28</v>
      </c>
      <c r="M298" s="17" t="s">
        <v>28</v>
      </c>
      <c r="N298" s="17" t="s">
        <v>28</v>
      </c>
      <c r="O298" s="17" t="s">
        <v>28</v>
      </c>
      <c r="P298" s="17" t="s">
        <v>28</v>
      </c>
    </row>
    <row r="299" spans="1:16" ht="25.5" customHeight="1">
      <c r="A299" s="14"/>
      <c r="B299" s="28" t="s">
        <v>186</v>
      </c>
      <c r="C299" s="17" t="s">
        <v>28</v>
      </c>
      <c r="D299" s="17" t="s">
        <v>28</v>
      </c>
      <c r="E299" s="17" t="s">
        <v>28</v>
      </c>
      <c r="F299" s="17" t="s">
        <v>28</v>
      </c>
      <c r="G299" s="17" t="s">
        <v>28</v>
      </c>
      <c r="H299" s="27">
        <v>5</v>
      </c>
      <c r="I299" s="27">
        <v>5</v>
      </c>
      <c r="J299" s="27">
        <f>I299/H299</f>
        <v>1</v>
      </c>
      <c r="K299" s="17" t="s">
        <v>28</v>
      </c>
      <c r="L299" s="17" t="s">
        <v>28</v>
      </c>
      <c r="M299" s="17" t="s">
        <v>28</v>
      </c>
      <c r="N299" s="17" t="s">
        <v>28</v>
      </c>
      <c r="O299" s="17" t="s">
        <v>28</v>
      </c>
      <c r="P299" s="17" t="s">
        <v>28</v>
      </c>
    </row>
    <row r="300" spans="1:16" ht="31.5" customHeight="1">
      <c r="A300" s="16">
        <v>5</v>
      </c>
      <c r="B300" s="60" t="s">
        <v>187</v>
      </c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2"/>
    </row>
    <row r="301" spans="1:16" ht="45" customHeight="1">
      <c r="A301" s="59" t="s">
        <v>180</v>
      </c>
      <c r="B301" s="59"/>
      <c r="C301" s="59"/>
      <c r="D301" s="59"/>
      <c r="E301" s="59"/>
      <c r="F301" s="59"/>
      <c r="G301" s="59"/>
      <c r="H301" s="12" t="s">
        <v>28</v>
      </c>
      <c r="I301" s="12" t="s">
        <v>28</v>
      </c>
      <c r="J301" s="12" t="s">
        <v>28</v>
      </c>
      <c r="K301" s="12" t="s">
        <v>28</v>
      </c>
      <c r="L301" s="12" t="s">
        <v>28</v>
      </c>
      <c r="M301" s="12" t="s">
        <v>28</v>
      </c>
      <c r="N301" s="12" t="s">
        <v>28</v>
      </c>
      <c r="O301" s="12" t="s">
        <v>28</v>
      </c>
      <c r="P301" s="12" t="s">
        <v>28</v>
      </c>
    </row>
    <row r="302" spans="1:16">
      <c r="A302" s="15"/>
      <c r="B302" s="15"/>
      <c r="C302" s="15">
        <v>542</v>
      </c>
      <c r="D302" s="15">
        <v>542</v>
      </c>
      <c r="E302" s="15">
        <f>D302/C302</f>
        <v>1</v>
      </c>
      <c r="F302" s="15" t="s">
        <v>28</v>
      </c>
      <c r="G302" s="15" t="s">
        <v>28</v>
      </c>
      <c r="H302" s="12" t="s">
        <v>28</v>
      </c>
      <c r="I302" s="12" t="s">
        <v>28</v>
      </c>
      <c r="J302" s="12" t="s">
        <v>28</v>
      </c>
      <c r="K302" s="12" t="s">
        <v>28</v>
      </c>
      <c r="L302" s="12" t="s">
        <v>28</v>
      </c>
      <c r="M302" s="12" t="s">
        <v>28</v>
      </c>
      <c r="N302" s="12" t="s">
        <v>28</v>
      </c>
      <c r="O302" s="12" t="s">
        <v>28</v>
      </c>
      <c r="P302" s="12" t="s">
        <v>28</v>
      </c>
    </row>
    <row r="303" spans="1:16" ht="45" customHeight="1">
      <c r="A303" s="59" t="s">
        <v>181</v>
      </c>
      <c r="B303" s="59"/>
      <c r="C303" s="59"/>
      <c r="D303" s="59"/>
      <c r="E303" s="59"/>
      <c r="F303" s="59"/>
      <c r="G303" s="59"/>
      <c r="H303" s="12" t="s">
        <v>28</v>
      </c>
      <c r="I303" s="12" t="s">
        <v>28</v>
      </c>
      <c r="J303" s="12" t="s">
        <v>28</v>
      </c>
      <c r="K303" s="12" t="s">
        <v>28</v>
      </c>
      <c r="L303" s="12" t="s">
        <v>28</v>
      </c>
      <c r="M303" s="12" t="s">
        <v>28</v>
      </c>
      <c r="N303" s="12" t="s">
        <v>28</v>
      </c>
      <c r="O303" s="12" t="s">
        <v>28</v>
      </c>
      <c r="P303" s="12" t="s">
        <v>28</v>
      </c>
    </row>
    <row r="304" spans="1:16">
      <c r="A304" s="15"/>
      <c r="B304" s="15"/>
      <c r="C304" s="15">
        <v>50</v>
      </c>
      <c r="D304" s="15">
        <v>78.8</v>
      </c>
      <c r="E304" s="15">
        <v>1</v>
      </c>
      <c r="F304" s="15" t="s">
        <v>28</v>
      </c>
      <c r="G304" s="15" t="s">
        <v>28</v>
      </c>
      <c r="H304" s="12" t="s">
        <v>28</v>
      </c>
      <c r="I304" s="12" t="s">
        <v>28</v>
      </c>
      <c r="J304" s="12" t="s">
        <v>28</v>
      </c>
      <c r="K304" s="12" t="s">
        <v>28</v>
      </c>
      <c r="L304" s="12" t="s">
        <v>28</v>
      </c>
      <c r="M304" s="12" t="s">
        <v>28</v>
      </c>
      <c r="N304" s="12" t="s">
        <v>28</v>
      </c>
      <c r="O304" s="12" t="s">
        <v>28</v>
      </c>
      <c r="P304" s="12" t="s">
        <v>28</v>
      </c>
    </row>
    <row r="305" spans="1:16" ht="33" customHeight="1">
      <c r="A305" s="59" t="s">
        <v>182</v>
      </c>
      <c r="B305" s="59"/>
      <c r="C305" s="59"/>
      <c r="D305" s="59"/>
      <c r="E305" s="59"/>
      <c r="F305" s="59"/>
      <c r="G305" s="59"/>
      <c r="H305" s="12" t="s">
        <v>28</v>
      </c>
      <c r="I305" s="12" t="s">
        <v>28</v>
      </c>
      <c r="J305" s="12" t="s">
        <v>28</v>
      </c>
      <c r="K305" s="12" t="s">
        <v>28</v>
      </c>
      <c r="L305" s="12" t="s">
        <v>28</v>
      </c>
      <c r="M305" s="12" t="s">
        <v>28</v>
      </c>
      <c r="N305" s="12" t="s">
        <v>28</v>
      </c>
      <c r="O305" s="12" t="s">
        <v>28</v>
      </c>
      <c r="P305" s="12" t="s">
        <v>28</v>
      </c>
    </row>
    <row r="306" spans="1:16">
      <c r="A306" s="15"/>
      <c r="B306" s="15"/>
      <c r="C306" s="15">
        <v>33</v>
      </c>
      <c r="D306" s="15">
        <v>33</v>
      </c>
      <c r="E306" s="15">
        <f>D306/C306</f>
        <v>1</v>
      </c>
      <c r="F306" s="15" t="s">
        <v>28</v>
      </c>
      <c r="G306" s="15" t="s">
        <v>28</v>
      </c>
      <c r="H306" s="12" t="s">
        <v>28</v>
      </c>
      <c r="I306" s="12" t="s">
        <v>28</v>
      </c>
      <c r="J306" s="12" t="s">
        <v>28</v>
      </c>
      <c r="K306" s="12" t="s">
        <v>28</v>
      </c>
      <c r="L306" s="12" t="s">
        <v>28</v>
      </c>
      <c r="M306" s="12" t="s">
        <v>28</v>
      </c>
      <c r="N306" s="12" t="s">
        <v>28</v>
      </c>
      <c r="O306" s="12" t="s">
        <v>28</v>
      </c>
      <c r="P306" s="12" t="s">
        <v>28</v>
      </c>
    </row>
    <row r="307" spans="1:16" ht="60" customHeight="1">
      <c r="A307" s="59" t="s">
        <v>183</v>
      </c>
      <c r="B307" s="59"/>
      <c r="C307" s="59"/>
      <c r="D307" s="59"/>
      <c r="E307" s="59"/>
      <c r="F307" s="59"/>
      <c r="G307" s="59"/>
      <c r="H307" s="12" t="s">
        <v>28</v>
      </c>
      <c r="I307" s="12" t="s">
        <v>28</v>
      </c>
      <c r="J307" s="12" t="s">
        <v>28</v>
      </c>
      <c r="K307" s="12" t="s">
        <v>28</v>
      </c>
      <c r="L307" s="12" t="s">
        <v>28</v>
      </c>
      <c r="M307" s="12" t="s">
        <v>28</v>
      </c>
      <c r="N307" s="12" t="s">
        <v>28</v>
      </c>
      <c r="O307" s="12" t="s">
        <v>28</v>
      </c>
      <c r="P307" s="12" t="s">
        <v>28</v>
      </c>
    </row>
    <row r="308" spans="1:16">
      <c r="A308" s="15"/>
      <c r="B308" s="15"/>
      <c r="C308" s="15">
        <v>100</v>
      </c>
      <c r="D308" s="15">
        <v>100</v>
      </c>
      <c r="E308" s="15">
        <f>D308/C308</f>
        <v>1</v>
      </c>
      <c r="F308" s="15" t="s">
        <v>28</v>
      </c>
      <c r="G308" s="15" t="s">
        <v>28</v>
      </c>
      <c r="H308" s="12" t="s">
        <v>28</v>
      </c>
      <c r="I308" s="12" t="s">
        <v>28</v>
      </c>
      <c r="J308" s="12" t="s">
        <v>28</v>
      </c>
      <c r="K308" s="12" t="s">
        <v>28</v>
      </c>
      <c r="L308" s="12" t="s">
        <v>28</v>
      </c>
      <c r="M308" s="12" t="s">
        <v>28</v>
      </c>
      <c r="N308" s="12" t="s">
        <v>28</v>
      </c>
      <c r="O308" s="12" t="s">
        <v>28</v>
      </c>
      <c r="P308" s="12" t="s">
        <v>28</v>
      </c>
    </row>
    <row r="309" spans="1:16" ht="73.5" customHeight="1">
      <c r="A309" s="14"/>
      <c r="B309" s="13" t="s">
        <v>188</v>
      </c>
      <c r="C309" s="17" t="s">
        <v>28</v>
      </c>
      <c r="D309" s="17" t="s">
        <v>28</v>
      </c>
      <c r="E309" s="29">
        <f>(E302+E304+E306+E308)/4</f>
        <v>1</v>
      </c>
      <c r="F309" s="17" t="s">
        <v>28</v>
      </c>
      <c r="G309" s="17" t="s">
        <v>28</v>
      </c>
      <c r="H309" s="17" t="s">
        <v>28</v>
      </c>
      <c r="I309" s="17" t="s">
        <v>28</v>
      </c>
      <c r="J309" s="17" t="s">
        <v>28</v>
      </c>
      <c r="K309" s="17" t="s">
        <v>28</v>
      </c>
      <c r="L309" s="17" t="s">
        <v>28</v>
      </c>
      <c r="M309" s="17" t="s">
        <v>28</v>
      </c>
      <c r="N309" s="17" t="s">
        <v>28</v>
      </c>
      <c r="O309" s="17" t="s">
        <v>28</v>
      </c>
      <c r="P309" s="17" t="s">
        <v>28</v>
      </c>
    </row>
    <row r="310" spans="1:16" ht="25.5" customHeight="1">
      <c r="A310" s="14"/>
      <c r="B310" s="28" t="s">
        <v>189</v>
      </c>
      <c r="C310" s="17" t="s">
        <v>28</v>
      </c>
      <c r="D310" s="17" t="s">
        <v>28</v>
      </c>
      <c r="E310" s="17" t="s">
        <v>28</v>
      </c>
      <c r="F310" s="17" t="s">
        <v>28</v>
      </c>
      <c r="G310" s="17" t="s">
        <v>28</v>
      </c>
      <c r="H310" s="27">
        <v>4</v>
      </c>
      <c r="I310" s="27">
        <v>4</v>
      </c>
      <c r="J310" s="27">
        <f>I310/H310</f>
        <v>1</v>
      </c>
      <c r="K310" s="17" t="s">
        <v>28</v>
      </c>
      <c r="L310" s="17" t="s">
        <v>28</v>
      </c>
      <c r="M310" s="17" t="s">
        <v>28</v>
      </c>
      <c r="N310" s="17" t="s">
        <v>28</v>
      </c>
      <c r="O310" s="17" t="s">
        <v>28</v>
      </c>
      <c r="P310" s="17" t="s">
        <v>28</v>
      </c>
    </row>
    <row r="311" spans="1:16" ht="18" customHeight="1">
      <c r="A311" s="16">
        <v>6</v>
      </c>
      <c r="B311" s="60" t="s">
        <v>190</v>
      </c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2"/>
    </row>
    <row r="312" spans="1:16" ht="45" customHeight="1">
      <c r="A312" s="59" t="s">
        <v>191</v>
      </c>
      <c r="B312" s="59"/>
      <c r="C312" s="59"/>
      <c r="D312" s="59"/>
      <c r="E312" s="59"/>
      <c r="F312" s="59"/>
      <c r="G312" s="59"/>
      <c r="H312" s="12" t="s">
        <v>28</v>
      </c>
      <c r="I312" s="12" t="s">
        <v>28</v>
      </c>
      <c r="J312" s="12" t="s">
        <v>28</v>
      </c>
      <c r="K312" s="12" t="s">
        <v>28</v>
      </c>
      <c r="L312" s="12" t="s">
        <v>28</v>
      </c>
      <c r="M312" s="12" t="s">
        <v>28</v>
      </c>
      <c r="N312" s="12" t="s">
        <v>28</v>
      </c>
      <c r="O312" s="12" t="s">
        <v>28</v>
      </c>
      <c r="P312" s="12" t="s">
        <v>28</v>
      </c>
    </row>
    <row r="313" spans="1:16">
      <c r="A313" s="15"/>
      <c r="B313" s="15"/>
      <c r="C313" s="15">
        <v>12.5</v>
      </c>
      <c r="D313" s="15">
        <v>12.5</v>
      </c>
      <c r="E313" s="15">
        <f>D313/C313</f>
        <v>1</v>
      </c>
      <c r="F313" s="15" t="s">
        <v>28</v>
      </c>
      <c r="G313" s="15" t="s">
        <v>28</v>
      </c>
      <c r="H313" s="12" t="s">
        <v>28</v>
      </c>
      <c r="I313" s="12" t="s">
        <v>28</v>
      </c>
      <c r="J313" s="12" t="s">
        <v>28</v>
      </c>
      <c r="K313" s="12" t="s">
        <v>28</v>
      </c>
      <c r="L313" s="12" t="s">
        <v>28</v>
      </c>
      <c r="M313" s="12" t="s">
        <v>28</v>
      </c>
      <c r="N313" s="12" t="s">
        <v>28</v>
      </c>
      <c r="O313" s="12" t="s">
        <v>28</v>
      </c>
      <c r="P313" s="12" t="s">
        <v>28</v>
      </c>
    </row>
    <row r="314" spans="1:16" ht="60" customHeight="1">
      <c r="A314" s="59" t="s">
        <v>194</v>
      </c>
      <c r="B314" s="59"/>
      <c r="C314" s="59"/>
      <c r="D314" s="59"/>
      <c r="E314" s="59"/>
      <c r="F314" s="59"/>
      <c r="G314" s="59"/>
      <c r="H314" s="12" t="s">
        <v>28</v>
      </c>
      <c r="I314" s="12" t="s">
        <v>28</v>
      </c>
      <c r="J314" s="12" t="s">
        <v>28</v>
      </c>
      <c r="K314" s="12" t="s">
        <v>28</v>
      </c>
      <c r="L314" s="12" t="s">
        <v>28</v>
      </c>
      <c r="M314" s="12" t="s">
        <v>28</v>
      </c>
      <c r="N314" s="12" t="s">
        <v>28</v>
      </c>
      <c r="O314" s="12" t="s">
        <v>28</v>
      </c>
      <c r="P314" s="12" t="s">
        <v>28</v>
      </c>
    </row>
    <row r="315" spans="1:16">
      <c r="A315" s="15"/>
      <c r="B315" s="15"/>
      <c r="C315" s="15">
        <v>100</v>
      </c>
      <c r="D315" s="15">
        <v>103.7</v>
      </c>
      <c r="E315" s="15">
        <v>1</v>
      </c>
      <c r="F315" s="15" t="s">
        <v>28</v>
      </c>
      <c r="G315" s="15" t="s">
        <v>28</v>
      </c>
      <c r="H315" s="12" t="s">
        <v>28</v>
      </c>
      <c r="I315" s="12" t="s">
        <v>28</v>
      </c>
      <c r="J315" s="12" t="s">
        <v>28</v>
      </c>
      <c r="K315" s="12" t="s">
        <v>28</v>
      </c>
      <c r="L315" s="12" t="s">
        <v>28</v>
      </c>
      <c r="M315" s="12" t="s">
        <v>28</v>
      </c>
      <c r="N315" s="12" t="s">
        <v>28</v>
      </c>
      <c r="O315" s="12" t="s">
        <v>28</v>
      </c>
      <c r="P315" s="12" t="s">
        <v>28</v>
      </c>
    </row>
    <row r="316" spans="1:16" ht="33" customHeight="1">
      <c r="A316" s="59" t="s">
        <v>195</v>
      </c>
      <c r="B316" s="59"/>
      <c r="C316" s="59"/>
      <c r="D316" s="59"/>
      <c r="E316" s="59"/>
      <c r="F316" s="59"/>
      <c r="G316" s="59"/>
      <c r="H316" s="12" t="s">
        <v>28</v>
      </c>
      <c r="I316" s="12" t="s">
        <v>28</v>
      </c>
      <c r="J316" s="12" t="s">
        <v>28</v>
      </c>
      <c r="K316" s="12" t="s">
        <v>28</v>
      </c>
      <c r="L316" s="12" t="s">
        <v>28</v>
      </c>
      <c r="M316" s="12" t="s">
        <v>28</v>
      </c>
      <c r="N316" s="12" t="s">
        <v>28</v>
      </c>
      <c r="O316" s="12" t="s">
        <v>28</v>
      </c>
      <c r="P316" s="12" t="s">
        <v>28</v>
      </c>
    </row>
    <row r="317" spans="1:16">
      <c r="A317" s="15"/>
      <c r="B317" s="15"/>
      <c r="C317" s="15">
        <v>75</v>
      </c>
      <c r="D317" s="15">
        <v>66</v>
      </c>
      <c r="E317" s="15">
        <f>D317/C317</f>
        <v>0.88</v>
      </c>
      <c r="F317" s="15" t="s">
        <v>28</v>
      </c>
      <c r="G317" s="15" t="s">
        <v>28</v>
      </c>
      <c r="H317" s="12" t="s">
        <v>28</v>
      </c>
      <c r="I317" s="12" t="s">
        <v>28</v>
      </c>
      <c r="J317" s="12" t="s">
        <v>28</v>
      </c>
      <c r="K317" s="12" t="s">
        <v>28</v>
      </c>
      <c r="L317" s="12" t="s">
        <v>28</v>
      </c>
      <c r="M317" s="12" t="s">
        <v>28</v>
      </c>
      <c r="N317" s="12" t="s">
        <v>28</v>
      </c>
      <c r="O317" s="12" t="s">
        <v>28</v>
      </c>
      <c r="P317" s="12" t="s">
        <v>28</v>
      </c>
    </row>
    <row r="318" spans="1:16" ht="73.5" customHeight="1">
      <c r="A318" s="14"/>
      <c r="B318" s="13" t="s">
        <v>192</v>
      </c>
      <c r="C318" s="17" t="s">
        <v>28</v>
      </c>
      <c r="D318" s="17" t="s">
        <v>28</v>
      </c>
      <c r="E318" s="29">
        <f>(E313+E315+E317)/3</f>
        <v>0.96</v>
      </c>
      <c r="F318" s="17" t="s">
        <v>28</v>
      </c>
      <c r="G318" s="17" t="s">
        <v>28</v>
      </c>
      <c r="H318" s="17" t="s">
        <v>28</v>
      </c>
      <c r="I318" s="17" t="s">
        <v>28</v>
      </c>
      <c r="J318" s="17" t="s">
        <v>28</v>
      </c>
      <c r="K318" s="17" t="s">
        <v>28</v>
      </c>
      <c r="L318" s="17" t="s">
        <v>28</v>
      </c>
      <c r="M318" s="17" t="s">
        <v>28</v>
      </c>
      <c r="N318" s="17" t="s">
        <v>28</v>
      </c>
      <c r="O318" s="17" t="s">
        <v>28</v>
      </c>
      <c r="P318" s="17" t="s">
        <v>28</v>
      </c>
    </row>
    <row r="319" spans="1:16" ht="25.5" customHeight="1">
      <c r="A319" s="14"/>
      <c r="B319" s="28" t="s">
        <v>193</v>
      </c>
      <c r="C319" s="17" t="s">
        <v>28</v>
      </c>
      <c r="D319" s="17" t="s">
        <v>28</v>
      </c>
      <c r="E319" s="17" t="s">
        <v>28</v>
      </c>
      <c r="F319" s="17" t="s">
        <v>28</v>
      </c>
      <c r="G319" s="17" t="s">
        <v>28</v>
      </c>
      <c r="H319" s="27">
        <v>1</v>
      </c>
      <c r="I319" s="27">
        <v>1</v>
      </c>
      <c r="J319" s="27">
        <f>I319/H319</f>
        <v>1</v>
      </c>
      <c r="K319" s="17" t="s">
        <v>28</v>
      </c>
      <c r="L319" s="17" t="s">
        <v>28</v>
      </c>
      <c r="M319" s="17" t="s">
        <v>28</v>
      </c>
      <c r="N319" s="17" t="s">
        <v>28</v>
      </c>
      <c r="O319" s="17" t="s">
        <v>28</v>
      </c>
      <c r="P319" s="17" t="s">
        <v>28</v>
      </c>
    </row>
    <row r="320" spans="1:16" ht="18" customHeight="1">
      <c r="A320" s="16">
        <v>7</v>
      </c>
      <c r="B320" s="60" t="s">
        <v>196</v>
      </c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2"/>
    </row>
    <row r="321" spans="1:16" ht="45" customHeight="1">
      <c r="A321" s="59" t="s">
        <v>176</v>
      </c>
      <c r="B321" s="59"/>
      <c r="C321" s="59"/>
      <c r="D321" s="59"/>
      <c r="E321" s="59"/>
      <c r="F321" s="59"/>
      <c r="G321" s="59"/>
      <c r="H321" s="12" t="s">
        <v>28</v>
      </c>
      <c r="I321" s="12" t="s">
        <v>28</v>
      </c>
      <c r="J321" s="12" t="s">
        <v>28</v>
      </c>
      <c r="K321" s="12" t="s">
        <v>28</v>
      </c>
      <c r="L321" s="12" t="s">
        <v>28</v>
      </c>
      <c r="M321" s="12" t="s">
        <v>28</v>
      </c>
      <c r="N321" s="12" t="s">
        <v>28</v>
      </c>
      <c r="O321" s="12" t="s">
        <v>28</v>
      </c>
      <c r="P321" s="12" t="s">
        <v>28</v>
      </c>
    </row>
    <row r="322" spans="1:16">
      <c r="A322" s="15"/>
      <c r="B322" s="15"/>
      <c r="C322" s="15">
        <v>73.599999999999994</v>
      </c>
      <c r="D322" s="15">
        <v>78.8</v>
      </c>
      <c r="E322" s="15">
        <v>1</v>
      </c>
      <c r="F322" s="15" t="s">
        <v>28</v>
      </c>
      <c r="G322" s="15" t="s">
        <v>28</v>
      </c>
      <c r="H322" s="12" t="s">
        <v>28</v>
      </c>
      <c r="I322" s="12" t="s">
        <v>28</v>
      </c>
      <c r="J322" s="12" t="s">
        <v>28</v>
      </c>
      <c r="K322" s="12" t="s">
        <v>28</v>
      </c>
      <c r="L322" s="12" t="s">
        <v>28</v>
      </c>
      <c r="M322" s="12" t="s">
        <v>28</v>
      </c>
      <c r="N322" s="12" t="s">
        <v>28</v>
      </c>
      <c r="O322" s="12" t="s">
        <v>28</v>
      </c>
      <c r="P322" s="12" t="s">
        <v>28</v>
      </c>
    </row>
    <row r="323" spans="1:16" ht="73.5" customHeight="1">
      <c r="A323" s="14"/>
      <c r="B323" s="13" t="s">
        <v>197</v>
      </c>
      <c r="C323" s="17" t="s">
        <v>28</v>
      </c>
      <c r="D323" s="17" t="s">
        <v>28</v>
      </c>
      <c r="E323" s="29">
        <f>(E322)/1</f>
        <v>1</v>
      </c>
      <c r="F323" s="17" t="s">
        <v>28</v>
      </c>
      <c r="G323" s="17" t="s">
        <v>28</v>
      </c>
      <c r="H323" s="17" t="s">
        <v>28</v>
      </c>
      <c r="I323" s="17" t="s">
        <v>28</v>
      </c>
      <c r="J323" s="17" t="s">
        <v>28</v>
      </c>
      <c r="K323" s="17" t="s">
        <v>28</v>
      </c>
      <c r="L323" s="17" t="s">
        <v>28</v>
      </c>
      <c r="M323" s="17" t="s">
        <v>28</v>
      </c>
      <c r="N323" s="17" t="s">
        <v>28</v>
      </c>
      <c r="O323" s="17" t="s">
        <v>28</v>
      </c>
      <c r="P323" s="17" t="s">
        <v>28</v>
      </c>
    </row>
    <row r="324" spans="1:16" ht="25.5" customHeight="1">
      <c r="A324" s="14"/>
      <c r="B324" s="28" t="s">
        <v>198</v>
      </c>
      <c r="C324" s="17" t="s">
        <v>28</v>
      </c>
      <c r="D324" s="17" t="s">
        <v>28</v>
      </c>
      <c r="E324" s="17" t="s">
        <v>28</v>
      </c>
      <c r="F324" s="17" t="s">
        <v>28</v>
      </c>
      <c r="G324" s="17" t="s">
        <v>28</v>
      </c>
      <c r="H324" s="27">
        <v>1</v>
      </c>
      <c r="I324" s="27">
        <v>1</v>
      </c>
      <c r="J324" s="27">
        <f>I324/H324</f>
        <v>1</v>
      </c>
      <c r="K324" s="17" t="s">
        <v>28</v>
      </c>
      <c r="L324" s="17" t="s">
        <v>28</v>
      </c>
      <c r="M324" s="17" t="s">
        <v>28</v>
      </c>
      <c r="N324" s="17" t="s">
        <v>28</v>
      </c>
      <c r="O324" s="17" t="s">
        <v>28</v>
      </c>
      <c r="P324" s="17" t="s">
        <v>28</v>
      </c>
    </row>
    <row r="325" spans="1:16" ht="30.75" customHeight="1">
      <c r="A325" s="16">
        <v>8</v>
      </c>
      <c r="B325" s="60" t="s">
        <v>201</v>
      </c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2"/>
    </row>
    <row r="326" spans="1:16" ht="45" customHeight="1">
      <c r="A326" s="59" t="s">
        <v>176</v>
      </c>
      <c r="B326" s="59"/>
      <c r="C326" s="59"/>
      <c r="D326" s="59"/>
      <c r="E326" s="59"/>
      <c r="F326" s="59"/>
      <c r="G326" s="59"/>
      <c r="H326" s="12" t="s">
        <v>28</v>
      </c>
      <c r="I326" s="12" t="s">
        <v>28</v>
      </c>
      <c r="J326" s="12" t="s">
        <v>28</v>
      </c>
      <c r="K326" s="12" t="s">
        <v>28</v>
      </c>
      <c r="L326" s="12" t="s">
        <v>28</v>
      </c>
      <c r="M326" s="12" t="s">
        <v>28</v>
      </c>
      <c r="N326" s="12" t="s">
        <v>28</v>
      </c>
      <c r="O326" s="12" t="s">
        <v>28</v>
      </c>
      <c r="P326" s="12" t="s">
        <v>28</v>
      </c>
    </row>
    <row r="327" spans="1:16">
      <c r="A327" s="15"/>
      <c r="B327" s="15"/>
      <c r="C327" s="15">
        <v>73.599999999999994</v>
      </c>
      <c r="D327" s="15">
        <v>78.8</v>
      </c>
      <c r="E327" s="15">
        <v>1</v>
      </c>
      <c r="F327" s="15" t="s">
        <v>28</v>
      </c>
      <c r="G327" s="15" t="s">
        <v>28</v>
      </c>
      <c r="H327" s="12" t="s">
        <v>28</v>
      </c>
      <c r="I327" s="12" t="s">
        <v>28</v>
      </c>
      <c r="J327" s="12" t="s">
        <v>28</v>
      </c>
      <c r="K327" s="12" t="s">
        <v>28</v>
      </c>
      <c r="L327" s="12" t="s">
        <v>28</v>
      </c>
      <c r="M327" s="12" t="s">
        <v>28</v>
      </c>
      <c r="N327" s="12" t="s">
        <v>28</v>
      </c>
      <c r="O327" s="12" t="s">
        <v>28</v>
      </c>
      <c r="P327" s="12" t="s">
        <v>28</v>
      </c>
    </row>
    <row r="328" spans="1:16" ht="73.5" customHeight="1">
      <c r="A328" s="14"/>
      <c r="B328" s="13" t="s">
        <v>199</v>
      </c>
      <c r="C328" s="17" t="s">
        <v>28</v>
      </c>
      <c r="D328" s="17" t="s">
        <v>28</v>
      </c>
      <c r="E328" s="29">
        <f>(E327)/1</f>
        <v>1</v>
      </c>
      <c r="F328" s="17" t="s">
        <v>28</v>
      </c>
      <c r="G328" s="17" t="s">
        <v>28</v>
      </c>
      <c r="H328" s="17" t="s">
        <v>28</v>
      </c>
      <c r="I328" s="17" t="s">
        <v>28</v>
      </c>
      <c r="J328" s="17" t="s">
        <v>28</v>
      </c>
      <c r="K328" s="17" t="s">
        <v>28</v>
      </c>
      <c r="L328" s="17" t="s">
        <v>28</v>
      </c>
      <c r="M328" s="17" t="s">
        <v>28</v>
      </c>
      <c r="N328" s="17" t="s">
        <v>28</v>
      </c>
      <c r="O328" s="17" t="s">
        <v>28</v>
      </c>
      <c r="P328" s="17" t="s">
        <v>28</v>
      </c>
    </row>
    <row r="329" spans="1:16" ht="25.5" customHeight="1">
      <c r="A329" s="14"/>
      <c r="B329" s="28" t="s">
        <v>200</v>
      </c>
      <c r="C329" s="17" t="s">
        <v>28</v>
      </c>
      <c r="D329" s="17" t="s">
        <v>28</v>
      </c>
      <c r="E329" s="17" t="s">
        <v>28</v>
      </c>
      <c r="F329" s="17" t="s">
        <v>28</v>
      </c>
      <c r="G329" s="17" t="s">
        <v>28</v>
      </c>
      <c r="H329" s="27">
        <v>1</v>
      </c>
      <c r="I329" s="27">
        <v>1</v>
      </c>
      <c r="J329" s="27">
        <f>I329/H329</f>
        <v>1</v>
      </c>
      <c r="K329" s="17" t="s">
        <v>28</v>
      </c>
      <c r="L329" s="17" t="s">
        <v>28</v>
      </c>
      <c r="M329" s="17" t="s">
        <v>28</v>
      </c>
      <c r="N329" s="17" t="s">
        <v>28</v>
      </c>
      <c r="O329" s="17" t="s">
        <v>28</v>
      </c>
      <c r="P329" s="17" t="s">
        <v>28</v>
      </c>
    </row>
    <row r="330" spans="1:16" ht="18" customHeight="1">
      <c r="A330" s="16">
        <v>9</v>
      </c>
      <c r="B330" s="60" t="s">
        <v>202</v>
      </c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2"/>
    </row>
    <row r="331" spans="1:16" ht="45" customHeight="1">
      <c r="A331" s="59" t="s">
        <v>191</v>
      </c>
      <c r="B331" s="59"/>
      <c r="C331" s="59"/>
      <c r="D331" s="59"/>
      <c r="E331" s="59"/>
      <c r="F331" s="59"/>
      <c r="G331" s="59"/>
      <c r="H331" s="12" t="s">
        <v>28</v>
      </c>
      <c r="I331" s="12" t="s">
        <v>28</v>
      </c>
      <c r="J331" s="12" t="s">
        <v>28</v>
      </c>
      <c r="K331" s="12" t="s">
        <v>28</v>
      </c>
      <c r="L331" s="12" t="s">
        <v>28</v>
      </c>
      <c r="M331" s="12" t="s">
        <v>28</v>
      </c>
      <c r="N331" s="12" t="s">
        <v>28</v>
      </c>
      <c r="O331" s="12" t="s">
        <v>28</v>
      </c>
      <c r="P331" s="12" t="s">
        <v>28</v>
      </c>
    </row>
    <row r="332" spans="1:16">
      <c r="A332" s="15"/>
      <c r="B332" s="15"/>
      <c r="C332" s="15">
        <v>12.5</v>
      </c>
      <c r="D332" s="15">
        <v>12.5</v>
      </c>
      <c r="E332" s="15">
        <f>D332/C332</f>
        <v>1</v>
      </c>
      <c r="F332" s="15" t="s">
        <v>28</v>
      </c>
      <c r="G332" s="15" t="s">
        <v>28</v>
      </c>
      <c r="H332" s="12" t="s">
        <v>28</v>
      </c>
      <c r="I332" s="12" t="s">
        <v>28</v>
      </c>
      <c r="J332" s="12" t="s">
        <v>28</v>
      </c>
      <c r="K332" s="12" t="s">
        <v>28</v>
      </c>
      <c r="L332" s="12" t="s">
        <v>28</v>
      </c>
      <c r="M332" s="12" t="s">
        <v>28</v>
      </c>
      <c r="N332" s="12" t="s">
        <v>28</v>
      </c>
      <c r="O332" s="12" t="s">
        <v>28</v>
      </c>
      <c r="P332" s="12" t="s">
        <v>28</v>
      </c>
    </row>
    <row r="333" spans="1:16" ht="73.5" customHeight="1">
      <c r="A333" s="14"/>
      <c r="B333" s="13" t="s">
        <v>206</v>
      </c>
      <c r="C333" s="17" t="s">
        <v>28</v>
      </c>
      <c r="D333" s="17" t="s">
        <v>28</v>
      </c>
      <c r="E333" s="29">
        <f>E332/1</f>
        <v>1</v>
      </c>
      <c r="F333" s="17" t="s">
        <v>28</v>
      </c>
      <c r="G333" s="17" t="s">
        <v>28</v>
      </c>
      <c r="H333" s="17" t="s">
        <v>28</v>
      </c>
      <c r="I333" s="17" t="s">
        <v>28</v>
      </c>
      <c r="J333" s="17" t="s">
        <v>28</v>
      </c>
      <c r="K333" s="17" t="s">
        <v>28</v>
      </c>
      <c r="L333" s="17" t="s">
        <v>28</v>
      </c>
      <c r="M333" s="17" t="s">
        <v>28</v>
      </c>
      <c r="N333" s="17" t="s">
        <v>28</v>
      </c>
      <c r="O333" s="17" t="s">
        <v>28</v>
      </c>
      <c r="P333" s="17" t="s">
        <v>28</v>
      </c>
    </row>
    <row r="334" spans="1:16" ht="25.5" customHeight="1">
      <c r="A334" s="14"/>
      <c r="B334" s="28" t="s">
        <v>207</v>
      </c>
      <c r="C334" s="17" t="s">
        <v>28</v>
      </c>
      <c r="D334" s="17" t="s">
        <v>28</v>
      </c>
      <c r="E334" s="17" t="s">
        <v>28</v>
      </c>
      <c r="F334" s="17" t="s">
        <v>28</v>
      </c>
      <c r="G334" s="17" t="s">
        <v>28</v>
      </c>
      <c r="H334" s="27">
        <v>4</v>
      </c>
      <c r="I334" s="27">
        <v>3</v>
      </c>
      <c r="J334" s="27">
        <f>I334/H334</f>
        <v>0.75</v>
      </c>
      <c r="K334" s="17" t="s">
        <v>28</v>
      </c>
      <c r="L334" s="17" t="s">
        <v>28</v>
      </c>
      <c r="M334" s="17" t="s">
        <v>28</v>
      </c>
      <c r="N334" s="17" t="s">
        <v>28</v>
      </c>
      <c r="O334" s="17" t="s">
        <v>28</v>
      </c>
      <c r="P334" s="17" t="s">
        <v>28</v>
      </c>
    </row>
    <row r="335" spans="1:16" ht="18" customHeight="1">
      <c r="A335" s="16">
        <v>10</v>
      </c>
      <c r="B335" s="60" t="s">
        <v>203</v>
      </c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2"/>
    </row>
    <row r="336" spans="1:16" ht="29.25" customHeight="1">
      <c r="A336" s="59" t="s">
        <v>171</v>
      </c>
      <c r="B336" s="59"/>
      <c r="C336" s="59"/>
      <c r="D336" s="59"/>
      <c r="E336" s="59"/>
      <c r="F336" s="59"/>
      <c r="G336" s="59"/>
      <c r="H336" s="12" t="s">
        <v>28</v>
      </c>
      <c r="I336" s="12" t="s">
        <v>28</v>
      </c>
      <c r="J336" s="12" t="s">
        <v>28</v>
      </c>
      <c r="K336" s="12" t="s">
        <v>28</v>
      </c>
      <c r="L336" s="12" t="s">
        <v>28</v>
      </c>
      <c r="M336" s="12" t="s">
        <v>28</v>
      </c>
      <c r="N336" s="12" t="s">
        <v>28</v>
      </c>
      <c r="O336" s="12" t="s">
        <v>28</v>
      </c>
      <c r="P336" s="12" t="s">
        <v>28</v>
      </c>
    </row>
    <row r="337" spans="1:16">
      <c r="A337" s="15"/>
      <c r="B337" s="15"/>
      <c r="C337" s="15">
        <v>25</v>
      </c>
      <c r="D337" s="15">
        <v>25.5</v>
      </c>
      <c r="E337" s="15">
        <v>1</v>
      </c>
      <c r="F337" s="15" t="s">
        <v>28</v>
      </c>
      <c r="G337" s="15" t="s">
        <v>28</v>
      </c>
      <c r="H337" s="12" t="s">
        <v>28</v>
      </c>
      <c r="I337" s="12" t="s">
        <v>28</v>
      </c>
      <c r="J337" s="12" t="s">
        <v>28</v>
      </c>
      <c r="K337" s="12" t="s">
        <v>28</v>
      </c>
      <c r="L337" s="12" t="s">
        <v>28</v>
      </c>
      <c r="M337" s="12" t="s">
        <v>28</v>
      </c>
      <c r="N337" s="12" t="s">
        <v>28</v>
      </c>
      <c r="O337" s="12" t="s">
        <v>28</v>
      </c>
      <c r="P337" s="12" t="s">
        <v>28</v>
      </c>
    </row>
    <row r="338" spans="1:16" ht="29.25" customHeight="1">
      <c r="A338" s="59" t="s">
        <v>204</v>
      </c>
      <c r="B338" s="59"/>
      <c r="C338" s="59"/>
      <c r="D338" s="59"/>
      <c r="E338" s="59"/>
      <c r="F338" s="59"/>
      <c r="G338" s="59"/>
      <c r="H338" s="12" t="s">
        <v>28</v>
      </c>
      <c r="I338" s="12" t="s">
        <v>28</v>
      </c>
      <c r="J338" s="12" t="s">
        <v>28</v>
      </c>
      <c r="K338" s="12" t="s">
        <v>28</v>
      </c>
      <c r="L338" s="12" t="s">
        <v>28</v>
      </c>
      <c r="M338" s="12" t="s">
        <v>28</v>
      </c>
      <c r="N338" s="12" t="s">
        <v>28</v>
      </c>
      <c r="O338" s="12" t="s">
        <v>28</v>
      </c>
      <c r="P338" s="12" t="s">
        <v>28</v>
      </c>
    </row>
    <row r="339" spans="1:16">
      <c r="A339" s="15"/>
      <c r="B339" s="15"/>
      <c r="C339" s="15">
        <v>107</v>
      </c>
      <c r="D339" s="15">
        <v>107</v>
      </c>
      <c r="E339" s="15">
        <f>D339/C339</f>
        <v>1</v>
      </c>
      <c r="F339" s="15" t="s">
        <v>28</v>
      </c>
      <c r="G339" s="15" t="s">
        <v>28</v>
      </c>
      <c r="H339" s="12" t="s">
        <v>28</v>
      </c>
      <c r="I339" s="12" t="s">
        <v>28</v>
      </c>
      <c r="J339" s="12" t="s">
        <v>28</v>
      </c>
      <c r="K339" s="12" t="s">
        <v>28</v>
      </c>
      <c r="L339" s="12" t="s">
        <v>28</v>
      </c>
      <c r="M339" s="12" t="s">
        <v>28</v>
      </c>
      <c r="N339" s="12" t="s">
        <v>28</v>
      </c>
      <c r="O339" s="12" t="s">
        <v>28</v>
      </c>
      <c r="P339" s="12" t="s">
        <v>28</v>
      </c>
    </row>
    <row r="340" spans="1:16" ht="29.25" customHeight="1">
      <c r="A340" s="59" t="s">
        <v>205</v>
      </c>
      <c r="B340" s="59"/>
      <c r="C340" s="59"/>
      <c r="D340" s="59"/>
      <c r="E340" s="59"/>
      <c r="F340" s="59"/>
      <c r="G340" s="59"/>
      <c r="H340" s="12" t="s">
        <v>28</v>
      </c>
      <c r="I340" s="12" t="s">
        <v>28</v>
      </c>
      <c r="J340" s="12" t="s">
        <v>28</v>
      </c>
      <c r="K340" s="12" t="s">
        <v>28</v>
      </c>
      <c r="L340" s="12" t="s">
        <v>28</v>
      </c>
      <c r="M340" s="12" t="s">
        <v>28</v>
      </c>
      <c r="N340" s="12" t="s">
        <v>28</v>
      </c>
      <c r="O340" s="12" t="s">
        <v>28</v>
      </c>
      <c r="P340" s="12" t="s">
        <v>28</v>
      </c>
    </row>
    <row r="341" spans="1:16">
      <c r="A341" s="15"/>
      <c r="B341" s="15"/>
      <c r="C341" s="15">
        <v>7</v>
      </c>
      <c r="D341" s="14">
        <v>0</v>
      </c>
      <c r="E341" s="15">
        <v>1</v>
      </c>
      <c r="F341" s="15" t="s">
        <v>28</v>
      </c>
      <c r="G341" s="15" t="s">
        <v>28</v>
      </c>
      <c r="H341" s="12" t="s">
        <v>28</v>
      </c>
      <c r="I341" s="12" t="s">
        <v>28</v>
      </c>
      <c r="J341" s="12" t="s">
        <v>28</v>
      </c>
      <c r="K341" s="12" t="s">
        <v>28</v>
      </c>
      <c r="L341" s="12" t="s">
        <v>28</v>
      </c>
      <c r="M341" s="12" t="s">
        <v>28</v>
      </c>
      <c r="N341" s="12" t="s">
        <v>28</v>
      </c>
      <c r="O341" s="12" t="s">
        <v>28</v>
      </c>
      <c r="P341" s="12" t="s">
        <v>28</v>
      </c>
    </row>
    <row r="342" spans="1:16" ht="73.5" customHeight="1">
      <c r="A342" s="14"/>
      <c r="B342" s="13" t="s">
        <v>208</v>
      </c>
      <c r="C342" s="17" t="s">
        <v>28</v>
      </c>
      <c r="D342" s="17" t="s">
        <v>28</v>
      </c>
      <c r="E342" s="29">
        <f>(E337+E339+E341)/3</f>
        <v>1</v>
      </c>
      <c r="F342" s="17" t="s">
        <v>28</v>
      </c>
      <c r="G342" s="17" t="s">
        <v>28</v>
      </c>
      <c r="H342" s="17" t="s">
        <v>28</v>
      </c>
      <c r="I342" s="17" t="s">
        <v>28</v>
      </c>
      <c r="J342" s="17" t="s">
        <v>28</v>
      </c>
      <c r="K342" s="17" t="s">
        <v>28</v>
      </c>
      <c r="L342" s="17" t="s">
        <v>28</v>
      </c>
      <c r="M342" s="17" t="s">
        <v>28</v>
      </c>
      <c r="N342" s="17" t="s">
        <v>28</v>
      </c>
      <c r="O342" s="17" t="s">
        <v>28</v>
      </c>
      <c r="P342" s="17" t="s">
        <v>28</v>
      </c>
    </row>
    <row r="343" spans="1:16" ht="25.5" customHeight="1">
      <c r="A343" s="14"/>
      <c r="B343" s="28" t="s">
        <v>209</v>
      </c>
      <c r="C343" s="17" t="s">
        <v>28</v>
      </c>
      <c r="D343" s="17" t="s">
        <v>28</v>
      </c>
      <c r="E343" s="17" t="s">
        <v>28</v>
      </c>
      <c r="F343" s="17" t="s">
        <v>28</v>
      </c>
      <c r="G343" s="17" t="s">
        <v>28</v>
      </c>
      <c r="H343" s="27">
        <v>1</v>
      </c>
      <c r="I343" s="27">
        <v>1</v>
      </c>
      <c r="J343" s="27">
        <f>I343/H343</f>
        <v>1</v>
      </c>
      <c r="K343" s="17" t="s">
        <v>28</v>
      </c>
      <c r="L343" s="17" t="s">
        <v>28</v>
      </c>
      <c r="M343" s="17" t="s">
        <v>28</v>
      </c>
      <c r="N343" s="17" t="s">
        <v>28</v>
      </c>
      <c r="O343" s="17" t="s">
        <v>28</v>
      </c>
      <c r="P343" s="17" t="s">
        <v>28</v>
      </c>
    </row>
    <row r="344" spans="1:16" ht="24">
      <c r="A344" s="14"/>
      <c r="B344" s="19" t="s">
        <v>49</v>
      </c>
      <c r="C344" s="17" t="s">
        <v>28</v>
      </c>
      <c r="D344" s="17" t="s">
        <v>28</v>
      </c>
      <c r="E344" s="17" t="s">
        <v>28</v>
      </c>
      <c r="F344" s="20">
        <v>1</v>
      </c>
      <c r="G344" s="17" t="s">
        <v>28</v>
      </c>
      <c r="H344" s="17" t="s">
        <v>28</v>
      </c>
      <c r="I344" s="17" t="s">
        <v>28</v>
      </c>
      <c r="J344" s="17" t="s">
        <v>28</v>
      </c>
      <c r="K344" s="17" t="s">
        <v>28</v>
      </c>
      <c r="L344" s="17" t="s">
        <v>28</v>
      </c>
      <c r="M344" s="17" t="s">
        <v>28</v>
      </c>
      <c r="N344" s="17" t="s">
        <v>28</v>
      </c>
      <c r="O344" s="17" t="s">
        <v>28</v>
      </c>
      <c r="P344" s="17" t="s">
        <v>28</v>
      </c>
    </row>
    <row r="345" spans="1:16" ht="24">
      <c r="A345" s="14"/>
      <c r="B345" s="21" t="s">
        <v>50</v>
      </c>
      <c r="C345" s="17" t="s">
        <v>28</v>
      </c>
      <c r="D345" s="17" t="s">
        <v>28</v>
      </c>
      <c r="E345" s="17" t="s">
        <v>28</v>
      </c>
      <c r="F345" s="17" t="s">
        <v>28</v>
      </c>
      <c r="G345" s="23">
        <f>0.6*F266+0.4*F344</f>
        <v>1</v>
      </c>
      <c r="H345" s="17" t="s">
        <v>28</v>
      </c>
      <c r="I345" s="17" t="s">
        <v>28</v>
      </c>
      <c r="J345" s="17" t="s">
        <v>28</v>
      </c>
      <c r="K345" s="17" t="s">
        <v>28</v>
      </c>
      <c r="L345" s="17" t="s">
        <v>28</v>
      </c>
      <c r="M345" s="17" t="s">
        <v>28</v>
      </c>
      <c r="N345" s="17" t="s">
        <v>28</v>
      </c>
      <c r="O345" s="17" t="s">
        <v>28</v>
      </c>
      <c r="P345" s="17" t="s">
        <v>28</v>
      </c>
    </row>
    <row r="346" spans="1:16" ht="36">
      <c r="A346" s="14"/>
      <c r="B346" s="22" t="s">
        <v>51</v>
      </c>
      <c r="C346" s="17" t="s">
        <v>28</v>
      </c>
      <c r="D346" s="17" t="s">
        <v>28</v>
      </c>
      <c r="E346" s="17" t="s">
        <v>28</v>
      </c>
      <c r="F346" s="17" t="s">
        <v>28</v>
      </c>
      <c r="G346" s="17" t="s">
        <v>28</v>
      </c>
      <c r="H346" s="17" t="s">
        <v>28</v>
      </c>
      <c r="I346" s="17" t="s">
        <v>28</v>
      </c>
      <c r="J346" s="17" t="s">
        <v>28</v>
      </c>
      <c r="K346" s="30">
        <v>0.99</v>
      </c>
      <c r="L346" s="30">
        <v>1</v>
      </c>
      <c r="M346" s="17" t="s">
        <v>28</v>
      </c>
      <c r="N346" s="30">
        <v>1</v>
      </c>
      <c r="O346" s="17" t="s">
        <v>28</v>
      </c>
      <c r="P346" s="24">
        <v>1</v>
      </c>
    </row>
    <row r="347" spans="1:16" ht="24">
      <c r="A347" s="14"/>
      <c r="B347" s="18" t="s">
        <v>210</v>
      </c>
      <c r="C347" s="17" t="s">
        <v>28</v>
      </c>
      <c r="D347" s="17" t="s">
        <v>28</v>
      </c>
      <c r="E347" s="17" t="s">
        <v>28</v>
      </c>
      <c r="F347" s="17" t="s">
        <v>28</v>
      </c>
      <c r="G347" s="17" t="s">
        <v>28</v>
      </c>
      <c r="H347" s="17" t="s">
        <v>28</v>
      </c>
      <c r="I347" s="17" t="s">
        <v>28</v>
      </c>
      <c r="J347" s="38">
        <f>(I265+I275+I282+I299+I310+I319+I324+I329+I334+I343)/(H265+H275+H282+H299+H310+H319+H324+H329+H334+H343)</f>
        <v>0.96969696969696972</v>
      </c>
      <c r="K347" s="17" t="s">
        <v>28</v>
      </c>
      <c r="L347" s="17" t="s">
        <v>28</v>
      </c>
      <c r="M347" s="17" t="s">
        <v>28</v>
      </c>
      <c r="N347" s="17" t="s">
        <v>28</v>
      </c>
      <c r="O347" s="17" t="s">
        <v>28</v>
      </c>
      <c r="P347" s="17" t="s">
        <v>28</v>
      </c>
    </row>
    <row r="348" spans="1:16" ht="48">
      <c r="A348" s="14"/>
      <c r="B348" s="26" t="s">
        <v>211</v>
      </c>
      <c r="C348" s="53">
        <f>0.5*G345+0.3*P346+0.2*J347</f>
        <v>0.99393939393939401</v>
      </c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5"/>
    </row>
    <row r="349" spans="1:16">
      <c r="A349" s="63" t="s">
        <v>214</v>
      </c>
      <c r="B349" s="64"/>
      <c r="C349" s="64"/>
      <c r="D349" s="64"/>
      <c r="E349" s="64"/>
      <c r="F349" s="64"/>
      <c r="G349" s="64"/>
      <c r="H349" s="64"/>
      <c r="I349" s="64"/>
      <c r="J349" s="64"/>
      <c r="K349" s="64"/>
      <c r="L349" s="64"/>
      <c r="M349" s="64"/>
      <c r="N349" s="64"/>
      <c r="O349" s="64"/>
      <c r="P349" s="65"/>
    </row>
    <row r="350" spans="1:16" ht="18" customHeight="1">
      <c r="A350" s="16">
        <v>1</v>
      </c>
      <c r="B350" s="60" t="s">
        <v>215</v>
      </c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2"/>
    </row>
    <row r="351" spans="1:16" ht="29.25" customHeight="1">
      <c r="A351" s="59" t="s">
        <v>216</v>
      </c>
      <c r="B351" s="59"/>
      <c r="C351" s="59"/>
      <c r="D351" s="59"/>
      <c r="E351" s="59"/>
      <c r="F351" s="59"/>
      <c r="G351" s="59"/>
      <c r="H351" s="12" t="s">
        <v>28</v>
      </c>
      <c r="I351" s="12" t="s">
        <v>28</v>
      </c>
      <c r="J351" s="12" t="s">
        <v>28</v>
      </c>
      <c r="K351" s="12" t="s">
        <v>28</v>
      </c>
      <c r="L351" s="12" t="s">
        <v>28</v>
      </c>
      <c r="M351" s="12" t="s">
        <v>28</v>
      </c>
      <c r="N351" s="12" t="s">
        <v>28</v>
      </c>
      <c r="O351" s="12" t="s">
        <v>28</v>
      </c>
      <c r="P351" s="12" t="s">
        <v>28</v>
      </c>
    </row>
    <row r="352" spans="1:16">
      <c r="A352" s="15"/>
      <c r="B352" s="15"/>
      <c r="C352" s="15">
        <v>64.2</v>
      </c>
      <c r="D352" s="15">
        <v>42.5</v>
      </c>
      <c r="E352" s="15">
        <v>0.66</v>
      </c>
      <c r="F352" s="15" t="s">
        <v>28</v>
      </c>
      <c r="G352" s="15" t="s">
        <v>28</v>
      </c>
      <c r="H352" s="12" t="s">
        <v>28</v>
      </c>
      <c r="I352" s="12" t="s">
        <v>28</v>
      </c>
      <c r="J352" s="12" t="s">
        <v>28</v>
      </c>
      <c r="K352" s="12" t="s">
        <v>28</v>
      </c>
      <c r="L352" s="12" t="s">
        <v>28</v>
      </c>
      <c r="M352" s="12" t="s">
        <v>28</v>
      </c>
      <c r="N352" s="12" t="s">
        <v>28</v>
      </c>
      <c r="O352" s="12" t="s">
        <v>28</v>
      </c>
      <c r="P352" s="12" t="s">
        <v>28</v>
      </c>
    </row>
    <row r="353" spans="1:16" ht="73.5" customHeight="1">
      <c r="A353" s="14"/>
      <c r="B353" s="13" t="s">
        <v>217</v>
      </c>
      <c r="C353" s="17" t="s">
        <v>28</v>
      </c>
      <c r="D353" s="17" t="s">
        <v>28</v>
      </c>
      <c r="E353" s="29">
        <f>(E352)/1</f>
        <v>0.66</v>
      </c>
      <c r="F353" s="17" t="s">
        <v>28</v>
      </c>
      <c r="G353" s="17" t="s">
        <v>28</v>
      </c>
      <c r="H353" s="17" t="s">
        <v>28</v>
      </c>
      <c r="I353" s="17" t="s">
        <v>28</v>
      </c>
      <c r="J353" s="17" t="s">
        <v>28</v>
      </c>
      <c r="K353" s="17" t="s">
        <v>28</v>
      </c>
      <c r="L353" s="17" t="s">
        <v>28</v>
      </c>
      <c r="M353" s="17" t="s">
        <v>28</v>
      </c>
      <c r="N353" s="17" t="s">
        <v>28</v>
      </c>
      <c r="O353" s="17" t="s">
        <v>28</v>
      </c>
      <c r="P353" s="17" t="s">
        <v>28</v>
      </c>
    </row>
    <row r="354" spans="1:16" ht="25.5" customHeight="1">
      <c r="A354" s="14"/>
      <c r="B354" s="28" t="s">
        <v>218</v>
      </c>
      <c r="C354" s="17" t="s">
        <v>28</v>
      </c>
      <c r="D354" s="17" t="s">
        <v>28</v>
      </c>
      <c r="E354" s="17" t="s">
        <v>28</v>
      </c>
      <c r="F354" s="17" t="s">
        <v>28</v>
      </c>
      <c r="G354" s="17" t="s">
        <v>28</v>
      </c>
      <c r="H354" s="27">
        <v>2</v>
      </c>
      <c r="I354" s="34">
        <v>2</v>
      </c>
      <c r="J354" s="27">
        <f>I354/H354</f>
        <v>1</v>
      </c>
      <c r="K354" s="17" t="s">
        <v>28</v>
      </c>
      <c r="L354" s="17" t="s">
        <v>28</v>
      </c>
      <c r="M354" s="17" t="s">
        <v>28</v>
      </c>
      <c r="N354" s="17" t="s">
        <v>28</v>
      </c>
      <c r="O354" s="17" t="s">
        <v>28</v>
      </c>
      <c r="P354" s="17" t="s">
        <v>28</v>
      </c>
    </row>
    <row r="355" spans="1:16" ht="18" customHeight="1">
      <c r="A355" s="16">
        <v>2</v>
      </c>
      <c r="B355" s="60" t="s">
        <v>219</v>
      </c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2"/>
    </row>
    <row r="356" spans="1:16" ht="42" customHeight="1">
      <c r="A356" s="59" t="s">
        <v>220</v>
      </c>
      <c r="B356" s="59"/>
      <c r="C356" s="59"/>
      <c r="D356" s="59"/>
      <c r="E356" s="59"/>
      <c r="F356" s="59"/>
      <c r="G356" s="59"/>
      <c r="H356" s="12" t="s">
        <v>28</v>
      </c>
      <c r="I356" s="12" t="s">
        <v>28</v>
      </c>
      <c r="J356" s="12" t="s">
        <v>28</v>
      </c>
      <c r="K356" s="12" t="s">
        <v>28</v>
      </c>
      <c r="L356" s="12" t="s">
        <v>28</v>
      </c>
      <c r="M356" s="12" t="s">
        <v>28</v>
      </c>
      <c r="N356" s="12" t="s">
        <v>28</v>
      </c>
      <c r="O356" s="12" t="s">
        <v>28</v>
      </c>
      <c r="P356" s="12" t="s">
        <v>28</v>
      </c>
    </row>
    <row r="357" spans="1:16">
      <c r="A357" s="15"/>
      <c r="B357" s="15"/>
      <c r="C357" s="15">
        <v>75</v>
      </c>
      <c r="D357" s="15">
        <v>75</v>
      </c>
      <c r="E357" s="15">
        <f>D357/C357</f>
        <v>1</v>
      </c>
      <c r="F357" s="15" t="s">
        <v>28</v>
      </c>
      <c r="G357" s="15" t="s">
        <v>28</v>
      </c>
      <c r="H357" s="12" t="s">
        <v>28</v>
      </c>
      <c r="I357" s="12" t="s">
        <v>28</v>
      </c>
      <c r="J357" s="12" t="s">
        <v>28</v>
      </c>
      <c r="K357" s="12" t="s">
        <v>28</v>
      </c>
      <c r="L357" s="12" t="s">
        <v>28</v>
      </c>
      <c r="M357" s="12" t="s">
        <v>28</v>
      </c>
      <c r="N357" s="12" t="s">
        <v>28</v>
      </c>
      <c r="O357" s="12" t="s">
        <v>28</v>
      </c>
      <c r="P357" s="12" t="s">
        <v>28</v>
      </c>
    </row>
    <row r="358" spans="1:16" ht="43.5" customHeight="1">
      <c r="A358" s="59" t="s">
        <v>221</v>
      </c>
      <c r="B358" s="59"/>
      <c r="C358" s="59"/>
      <c r="D358" s="59"/>
      <c r="E358" s="59"/>
      <c r="F358" s="59"/>
      <c r="G358" s="59"/>
      <c r="H358" s="12" t="s">
        <v>28</v>
      </c>
      <c r="I358" s="12" t="s">
        <v>28</v>
      </c>
      <c r="J358" s="12" t="s">
        <v>28</v>
      </c>
      <c r="K358" s="12" t="s">
        <v>28</v>
      </c>
      <c r="L358" s="12" t="s">
        <v>28</v>
      </c>
      <c r="M358" s="12" t="s">
        <v>28</v>
      </c>
      <c r="N358" s="12" t="s">
        <v>28</v>
      </c>
      <c r="O358" s="12" t="s">
        <v>28</v>
      </c>
      <c r="P358" s="12" t="s">
        <v>28</v>
      </c>
    </row>
    <row r="359" spans="1:16">
      <c r="A359" s="15"/>
      <c r="B359" s="15"/>
      <c r="C359" s="15">
        <v>86</v>
      </c>
      <c r="D359" s="15">
        <v>86</v>
      </c>
      <c r="E359" s="15">
        <f>D359/C359</f>
        <v>1</v>
      </c>
      <c r="F359" s="15" t="s">
        <v>28</v>
      </c>
      <c r="G359" s="15" t="s">
        <v>28</v>
      </c>
      <c r="H359" s="12" t="s">
        <v>28</v>
      </c>
      <c r="I359" s="12" t="s">
        <v>28</v>
      </c>
      <c r="J359" s="12" t="s">
        <v>28</v>
      </c>
      <c r="K359" s="12" t="s">
        <v>28</v>
      </c>
      <c r="L359" s="12" t="s">
        <v>28</v>
      </c>
      <c r="M359" s="12" t="s">
        <v>28</v>
      </c>
      <c r="N359" s="12" t="s">
        <v>28</v>
      </c>
      <c r="O359" s="12" t="s">
        <v>28</v>
      </c>
      <c r="P359" s="12" t="s">
        <v>28</v>
      </c>
    </row>
    <row r="360" spans="1:16" ht="73.5" customHeight="1">
      <c r="A360" s="14"/>
      <c r="B360" s="13" t="s">
        <v>222</v>
      </c>
      <c r="C360" s="17" t="s">
        <v>28</v>
      </c>
      <c r="D360" s="17" t="s">
        <v>28</v>
      </c>
      <c r="E360" s="29">
        <f>(E357+E359)/2</f>
        <v>1</v>
      </c>
      <c r="F360" s="17" t="s">
        <v>28</v>
      </c>
      <c r="G360" s="17" t="s">
        <v>28</v>
      </c>
      <c r="H360" s="17" t="s">
        <v>28</v>
      </c>
      <c r="I360" s="17" t="s">
        <v>28</v>
      </c>
      <c r="J360" s="17" t="s">
        <v>28</v>
      </c>
      <c r="K360" s="17" t="s">
        <v>28</v>
      </c>
      <c r="L360" s="17" t="s">
        <v>28</v>
      </c>
      <c r="M360" s="17" t="s">
        <v>28</v>
      </c>
      <c r="N360" s="17" t="s">
        <v>28</v>
      </c>
      <c r="O360" s="17" t="s">
        <v>28</v>
      </c>
      <c r="P360" s="17" t="s">
        <v>28</v>
      </c>
    </row>
    <row r="361" spans="1:16" ht="25.5" customHeight="1">
      <c r="A361" s="14"/>
      <c r="B361" s="28" t="s">
        <v>223</v>
      </c>
      <c r="C361" s="17" t="s">
        <v>28</v>
      </c>
      <c r="D361" s="17" t="s">
        <v>28</v>
      </c>
      <c r="E361" s="17" t="s">
        <v>28</v>
      </c>
      <c r="F361" s="17" t="s">
        <v>28</v>
      </c>
      <c r="G361" s="17" t="s">
        <v>28</v>
      </c>
      <c r="H361" s="27">
        <v>3</v>
      </c>
      <c r="I361" s="27">
        <v>3</v>
      </c>
      <c r="J361" s="27">
        <f>I361/H361</f>
        <v>1</v>
      </c>
      <c r="K361" s="17" t="s">
        <v>28</v>
      </c>
      <c r="L361" s="17" t="s">
        <v>28</v>
      </c>
      <c r="M361" s="17" t="s">
        <v>28</v>
      </c>
      <c r="N361" s="17" t="s">
        <v>28</v>
      </c>
      <c r="O361" s="17" t="s">
        <v>28</v>
      </c>
      <c r="P361" s="17" t="s">
        <v>28</v>
      </c>
    </row>
    <row r="362" spans="1:16" ht="18" customHeight="1">
      <c r="A362" s="16">
        <v>3</v>
      </c>
      <c r="B362" s="60" t="s">
        <v>224</v>
      </c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2"/>
    </row>
    <row r="363" spans="1:16" ht="42.75" customHeight="1">
      <c r="A363" s="59" t="s">
        <v>225</v>
      </c>
      <c r="B363" s="59"/>
      <c r="C363" s="59"/>
      <c r="D363" s="59"/>
      <c r="E363" s="59"/>
      <c r="F363" s="59"/>
      <c r="G363" s="59"/>
      <c r="H363" s="12" t="s">
        <v>28</v>
      </c>
      <c r="I363" s="12" t="s">
        <v>28</v>
      </c>
      <c r="J363" s="12" t="s">
        <v>28</v>
      </c>
      <c r="K363" s="12" t="s">
        <v>28</v>
      </c>
      <c r="L363" s="12" t="s">
        <v>28</v>
      </c>
      <c r="M363" s="12" t="s">
        <v>28</v>
      </c>
      <c r="N363" s="12" t="s">
        <v>28</v>
      </c>
      <c r="O363" s="12" t="s">
        <v>28</v>
      </c>
      <c r="P363" s="12" t="s">
        <v>28</v>
      </c>
    </row>
    <row r="364" spans="1:16">
      <c r="A364" s="15"/>
      <c r="B364" s="15"/>
      <c r="C364" s="15">
        <v>100</v>
      </c>
      <c r="D364" s="15">
        <v>100</v>
      </c>
      <c r="E364" s="15">
        <f>D364/C364</f>
        <v>1</v>
      </c>
      <c r="F364" s="15" t="s">
        <v>28</v>
      </c>
      <c r="G364" s="15" t="s">
        <v>28</v>
      </c>
      <c r="H364" s="12" t="s">
        <v>28</v>
      </c>
      <c r="I364" s="12" t="s">
        <v>28</v>
      </c>
      <c r="J364" s="12" t="s">
        <v>28</v>
      </c>
      <c r="K364" s="12" t="s">
        <v>28</v>
      </c>
      <c r="L364" s="12" t="s">
        <v>28</v>
      </c>
      <c r="M364" s="12" t="s">
        <v>28</v>
      </c>
      <c r="N364" s="12" t="s">
        <v>28</v>
      </c>
      <c r="O364" s="12" t="s">
        <v>28</v>
      </c>
      <c r="P364" s="12" t="s">
        <v>28</v>
      </c>
    </row>
    <row r="365" spans="1:16" ht="73.5" customHeight="1">
      <c r="A365" s="14"/>
      <c r="B365" s="13" t="s">
        <v>226</v>
      </c>
      <c r="C365" s="17" t="s">
        <v>28</v>
      </c>
      <c r="D365" s="17" t="s">
        <v>28</v>
      </c>
      <c r="E365" s="29">
        <f>(E364)/1</f>
        <v>1</v>
      </c>
      <c r="F365" s="17" t="s">
        <v>28</v>
      </c>
      <c r="G365" s="17" t="s">
        <v>28</v>
      </c>
      <c r="H365" s="17" t="s">
        <v>28</v>
      </c>
      <c r="I365" s="17" t="s">
        <v>28</v>
      </c>
      <c r="J365" s="17" t="s">
        <v>28</v>
      </c>
      <c r="K365" s="17" t="s">
        <v>28</v>
      </c>
      <c r="L365" s="17" t="s">
        <v>28</v>
      </c>
      <c r="M365" s="17" t="s">
        <v>28</v>
      </c>
      <c r="N365" s="17" t="s">
        <v>28</v>
      </c>
      <c r="O365" s="17" t="s">
        <v>28</v>
      </c>
      <c r="P365" s="17" t="s">
        <v>28</v>
      </c>
    </row>
    <row r="366" spans="1:16" ht="25.5" customHeight="1">
      <c r="A366" s="14"/>
      <c r="B366" s="28" t="s">
        <v>227</v>
      </c>
      <c r="C366" s="17" t="s">
        <v>28</v>
      </c>
      <c r="D366" s="17" t="s">
        <v>28</v>
      </c>
      <c r="E366" s="17" t="s">
        <v>28</v>
      </c>
      <c r="F366" s="17" t="s">
        <v>28</v>
      </c>
      <c r="G366" s="17" t="s">
        <v>28</v>
      </c>
      <c r="H366" s="27">
        <v>2</v>
      </c>
      <c r="I366" s="27">
        <v>2</v>
      </c>
      <c r="J366" s="27">
        <f>I366/H366</f>
        <v>1</v>
      </c>
      <c r="K366" s="17" t="s">
        <v>28</v>
      </c>
      <c r="L366" s="17" t="s">
        <v>28</v>
      </c>
      <c r="M366" s="17" t="s">
        <v>28</v>
      </c>
      <c r="N366" s="17" t="s">
        <v>28</v>
      </c>
      <c r="O366" s="17" t="s">
        <v>28</v>
      </c>
      <c r="P366" s="17" t="s">
        <v>28</v>
      </c>
    </row>
    <row r="367" spans="1:16" ht="18" customHeight="1">
      <c r="A367" s="16">
        <v>4</v>
      </c>
      <c r="B367" s="60" t="s">
        <v>230</v>
      </c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2"/>
    </row>
    <row r="368" spans="1:16" ht="43.5" customHeight="1">
      <c r="A368" s="59" t="s">
        <v>221</v>
      </c>
      <c r="B368" s="59"/>
      <c r="C368" s="59"/>
      <c r="D368" s="59"/>
      <c r="E368" s="59"/>
      <c r="F368" s="59"/>
      <c r="G368" s="59"/>
      <c r="H368" s="12" t="s">
        <v>28</v>
      </c>
      <c r="I368" s="12" t="s">
        <v>28</v>
      </c>
      <c r="J368" s="12" t="s">
        <v>28</v>
      </c>
      <c r="K368" s="12" t="s">
        <v>28</v>
      </c>
      <c r="L368" s="12" t="s">
        <v>28</v>
      </c>
      <c r="M368" s="12" t="s">
        <v>28</v>
      </c>
      <c r="N368" s="12" t="s">
        <v>28</v>
      </c>
      <c r="O368" s="12" t="s">
        <v>28</v>
      </c>
      <c r="P368" s="12" t="s">
        <v>28</v>
      </c>
    </row>
    <row r="369" spans="1:16">
      <c r="A369" s="15"/>
      <c r="B369" s="15"/>
      <c r="C369" s="15">
        <v>86</v>
      </c>
      <c r="D369" s="15">
        <v>86</v>
      </c>
      <c r="E369" s="15">
        <f>D369/C369</f>
        <v>1</v>
      </c>
      <c r="F369" s="15" t="s">
        <v>28</v>
      </c>
      <c r="G369" s="15" t="s">
        <v>28</v>
      </c>
      <c r="H369" s="12" t="s">
        <v>28</v>
      </c>
      <c r="I369" s="12" t="s">
        <v>28</v>
      </c>
      <c r="J369" s="12" t="s">
        <v>28</v>
      </c>
      <c r="K369" s="12" t="s">
        <v>28</v>
      </c>
      <c r="L369" s="12" t="s">
        <v>28</v>
      </c>
      <c r="M369" s="12" t="s">
        <v>28</v>
      </c>
      <c r="N369" s="12" t="s">
        <v>28</v>
      </c>
      <c r="O369" s="12" t="s">
        <v>28</v>
      </c>
      <c r="P369" s="12" t="s">
        <v>28</v>
      </c>
    </row>
    <row r="370" spans="1:16" ht="73.5" customHeight="1">
      <c r="A370" s="14"/>
      <c r="B370" s="13" t="s">
        <v>228</v>
      </c>
      <c r="C370" s="17" t="s">
        <v>28</v>
      </c>
      <c r="D370" s="17" t="s">
        <v>28</v>
      </c>
      <c r="E370" s="29">
        <f>(E369)/1</f>
        <v>1</v>
      </c>
      <c r="F370" s="17" t="s">
        <v>28</v>
      </c>
      <c r="G370" s="17" t="s">
        <v>28</v>
      </c>
      <c r="H370" s="17" t="s">
        <v>28</v>
      </c>
      <c r="I370" s="17" t="s">
        <v>28</v>
      </c>
      <c r="J370" s="17" t="s">
        <v>28</v>
      </c>
      <c r="K370" s="17" t="s">
        <v>28</v>
      </c>
      <c r="L370" s="17" t="s">
        <v>28</v>
      </c>
      <c r="M370" s="17" t="s">
        <v>28</v>
      </c>
      <c r="N370" s="17" t="s">
        <v>28</v>
      </c>
      <c r="O370" s="17" t="s">
        <v>28</v>
      </c>
      <c r="P370" s="17" t="s">
        <v>28</v>
      </c>
    </row>
    <row r="371" spans="1:16" ht="25.5" customHeight="1">
      <c r="A371" s="14"/>
      <c r="B371" s="28" t="s">
        <v>229</v>
      </c>
      <c r="C371" s="17" t="s">
        <v>28</v>
      </c>
      <c r="D371" s="17" t="s">
        <v>28</v>
      </c>
      <c r="E371" s="17" t="s">
        <v>28</v>
      </c>
      <c r="F371" s="17" t="s">
        <v>28</v>
      </c>
      <c r="G371" s="17" t="s">
        <v>28</v>
      </c>
      <c r="H371" s="27">
        <v>2</v>
      </c>
      <c r="I371" s="27">
        <v>2</v>
      </c>
      <c r="J371" s="27">
        <f>I371/H371</f>
        <v>1</v>
      </c>
      <c r="K371" s="17" t="s">
        <v>28</v>
      </c>
      <c r="L371" s="17" t="s">
        <v>28</v>
      </c>
      <c r="M371" s="17" t="s">
        <v>28</v>
      </c>
      <c r="N371" s="17" t="s">
        <v>28</v>
      </c>
      <c r="O371" s="17" t="s">
        <v>28</v>
      </c>
      <c r="P371" s="17" t="s">
        <v>28</v>
      </c>
    </row>
    <row r="372" spans="1:16" ht="18" customHeight="1">
      <c r="A372" s="16">
        <v>5</v>
      </c>
      <c r="B372" s="60" t="s">
        <v>231</v>
      </c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2"/>
    </row>
    <row r="373" spans="1:16" ht="29.25" customHeight="1">
      <c r="A373" s="59" t="s">
        <v>216</v>
      </c>
      <c r="B373" s="59"/>
      <c r="C373" s="59"/>
      <c r="D373" s="59"/>
      <c r="E373" s="59"/>
      <c r="F373" s="59"/>
      <c r="G373" s="59"/>
      <c r="H373" s="12" t="s">
        <v>28</v>
      </c>
      <c r="I373" s="12" t="s">
        <v>28</v>
      </c>
      <c r="J373" s="12" t="s">
        <v>28</v>
      </c>
      <c r="K373" s="12" t="s">
        <v>28</v>
      </c>
      <c r="L373" s="12" t="s">
        <v>28</v>
      </c>
      <c r="M373" s="12" t="s">
        <v>28</v>
      </c>
      <c r="N373" s="12" t="s">
        <v>28</v>
      </c>
      <c r="O373" s="12" t="s">
        <v>28</v>
      </c>
      <c r="P373" s="12" t="s">
        <v>28</v>
      </c>
    </row>
    <row r="374" spans="1:16">
      <c r="A374" s="15"/>
      <c r="B374" s="15"/>
      <c r="C374" s="15">
        <v>64.2</v>
      </c>
      <c r="D374" s="15">
        <v>42.5</v>
      </c>
      <c r="E374" s="31">
        <v>0.66</v>
      </c>
      <c r="F374" s="15" t="s">
        <v>28</v>
      </c>
      <c r="G374" s="15" t="s">
        <v>28</v>
      </c>
      <c r="H374" s="12" t="s">
        <v>28</v>
      </c>
      <c r="I374" s="12" t="s">
        <v>28</v>
      </c>
      <c r="J374" s="12" t="s">
        <v>28</v>
      </c>
      <c r="K374" s="12" t="s">
        <v>28</v>
      </c>
      <c r="L374" s="12" t="s">
        <v>28</v>
      </c>
      <c r="M374" s="12" t="s">
        <v>28</v>
      </c>
      <c r="N374" s="12" t="s">
        <v>28</v>
      </c>
      <c r="O374" s="12" t="s">
        <v>28</v>
      </c>
      <c r="P374" s="12" t="s">
        <v>28</v>
      </c>
    </row>
    <row r="375" spans="1:16" ht="73.5" customHeight="1">
      <c r="A375" s="14"/>
      <c r="B375" s="13" t="s">
        <v>232</v>
      </c>
      <c r="C375" s="17" t="s">
        <v>28</v>
      </c>
      <c r="D375" s="17" t="s">
        <v>28</v>
      </c>
      <c r="E375" s="29">
        <f>(E374)/1</f>
        <v>0.66</v>
      </c>
      <c r="F375" s="17" t="s">
        <v>28</v>
      </c>
      <c r="G375" s="17" t="s">
        <v>28</v>
      </c>
      <c r="H375" s="17" t="s">
        <v>28</v>
      </c>
      <c r="I375" s="17" t="s">
        <v>28</v>
      </c>
      <c r="J375" s="17" t="s">
        <v>28</v>
      </c>
      <c r="K375" s="17" t="s">
        <v>28</v>
      </c>
      <c r="L375" s="17" t="s">
        <v>28</v>
      </c>
      <c r="M375" s="17" t="s">
        <v>28</v>
      </c>
      <c r="N375" s="17" t="s">
        <v>28</v>
      </c>
      <c r="O375" s="17" t="s">
        <v>28</v>
      </c>
      <c r="P375" s="17" t="s">
        <v>28</v>
      </c>
    </row>
    <row r="376" spans="1:16" ht="25.5" customHeight="1">
      <c r="A376" s="14"/>
      <c r="B376" s="28" t="s">
        <v>233</v>
      </c>
      <c r="C376" s="17" t="s">
        <v>28</v>
      </c>
      <c r="D376" s="17" t="s">
        <v>28</v>
      </c>
      <c r="E376" s="17" t="s">
        <v>28</v>
      </c>
      <c r="F376" s="17" t="s">
        <v>28</v>
      </c>
      <c r="G376" s="17" t="s">
        <v>28</v>
      </c>
      <c r="H376" s="27">
        <v>3</v>
      </c>
      <c r="I376" s="27">
        <v>2</v>
      </c>
      <c r="J376" s="44">
        <f>I376/H376</f>
        <v>0.66666666666666663</v>
      </c>
      <c r="K376" s="17" t="s">
        <v>28</v>
      </c>
      <c r="L376" s="17" t="s">
        <v>28</v>
      </c>
      <c r="M376" s="17" t="s">
        <v>28</v>
      </c>
      <c r="N376" s="17" t="s">
        <v>28</v>
      </c>
      <c r="O376" s="17" t="s">
        <v>28</v>
      </c>
      <c r="P376" s="17" t="s">
        <v>28</v>
      </c>
    </row>
    <row r="377" spans="1:16" ht="18" customHeight="1">
      <c r="A377" s="16">
        <v>6</v>
      </c>
      <c r="B377" s="60" t="s">
        <v>234</v>
      </c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2"/>
    </row>
    <row r="378" spans="1:16" ht="29.25" customHeight="1">
      <c r="A378" s="59" t="s">
        <v>235</v>
      </c>
      <c r="B378" s="59"/>
      <c r="C378" s="59"/>
      <c r="D378" s="59"/>
      <c r="E378" s="59"/>
      <c r="F378" s="59"/>
      <c r="G378" s="59"/>
      <c r="H378" s="12" t="s">
        <v>28</v>
      </c>
      <c r="I378" s="12" t="s">
        <v>28</v>
      </c>
      <c r="J378" s="12" t="s">
        <v>28</v>
      </c>
      <c r="K378" s="12" t="s">
        <v>28</v>
      </c>
      <c r="L378" s="12" t="s">
        <v>28</v>
      </c>
      <c r="M378" s="12" t="s">
        <v>28</v>
      </c>
      <c r="N378" s="12" t="s">
        <v>28</v>
      </c>
      <c r="O378" s="12" t="s">
        <v>28</v>
      </c>
      <c r="P378" s="12" t="s">
        <v>28</v>
      </c>
    </row>
    <row r="379" spans="1:16">
      <c r="A379" s="15"/>
      <c r="B379" s="15"/>
      <c r="C379" s="15">
        <v>100</v>
      </c>
      <c r="D379" s="15">
        <v>100</v>
      </c>
      <c r="E379" s="15">
        <f>D379/C379</f>
        <v>1</v>
      </c>
      <c r="F379" s="15" t="s">
        <v>28</v>
      </c>
      <c r="G379" s="15" t="s">
        <v>28</v>
      </c>
      <c r="H379" s="12" t="s">
        <v>28</v>
      </c>
      <c r="I379" s="12" t="s">
        <v>28</v>
      </c>
      <c r="J379" s="12" t="s">
        <v>28</v>
      </c>
      <c r="K379" s="12" t="s">
        <v>28</v>
      </c>
      <c r="L379" s="12" t="s">
        <v>28</v>
      </c>
      <c r="M379" s="12" t="s">
        <v>28</v>
      </c>
      <c r="N379" s="12" t="s">
        <v>28</v>
      </c>
      <c r="O379" s="12" t="s">
        <v>28</v>
      </c>
      <c r="P379" s="12" t="s">
        <v>28</v>
      </c>
    </row>
    <row r="380" spans="1:16" ht="73.5" customHeight="1">
      <c r="A380" s="14"/>
      <c r="B380" s="13" t="s">
        <v>236</v>
      </c>
      <c r="C380" s="17" t="s">
        <v>28</v>
      </c>
      <c r="D380" s="17" t="s">
        <v>28</v>
      </c>
      <c r="E380" s="29">
        <f>(E379)/1</f>
        <v>1</v>
      </c>
      <c r="F380" s="17" t="s">
        <v>28</v>
      </c>
      <c r="G380" s="17" t="s">
        <v>28</v>
      </c>
      <c r="H380" s="17" t="s">
        <v>28</v>
      </c>
      <c r="I380" s="17" t="s">
        <v>28</v>
      </c>
      <c r="J380" s="17" t="s">
        <v>28</v>
      </c>
      <c r="K380" s="17" t="s">
        <v>28</v>
      </c>
      <c r="L380" s="17" t="s">
        <v>28</v>
      </c>
      <c r="M380" s="17" t="s">
        <v>28</v>
      </c>
      <c r="N380" s="17" t="s">
        <v>28</v>
      </c>
      <c r="O380" s="17" t="s">
        <v>28</v>
      </c>
      <c r="P380" s="17" t="s">
        <v>28</v>
      </c>
    </row>
    <row r="381" spans="1:16" ht="25.5" customHeight="1">
      <c r="A381" s="14"/>
      <c r="B381" s="28" t="s">
        <v>237</v>
      </c>
      <c r="C381" s="17" t="s">
        <v>28</v>
      </c>
      <c r="D381" s="17" t="s">
        <v>28</v>
      </c>
      <c r="E381" s="17" t="s">
        <v>28</v>
      </c>
      <c r="F381" s="17" t="s">
        <v>28</v>
      </c>
      <c r="G381" s="17" t="s">
        <v>28</v>
      </c>
      <c r="H381" s="27">
        <v>1</v>
      </c>
      <c r="I381" s="27">
        <v>1</v>
      </c>
      <c r="J381" s="27">
        <f>I381/H381</f>
        <v>1</v>
      </c>
      <c r="K381" s="17" t="s">
        <v>28</v>
      </c>
      <c r="L381" s="17" t="s">
        <v>28</v>
      </c>
      <c r="M381" s="17" t="s">
        <v>28</v>
      </c>
      <c r="N381" s="17" t="s">
        <v>28</v>
      </c>
      <c r="O381" s="17" t="s">
        <v>28</v>
      </c>
      <c r="P381" s="17" t="s">
        <v>28</v>
      </c>
    </row>
    <row r="382" spans="1:16" ht="18" customHeight="1">
      <c r="A382" s="16">
        <v>7</v>
      </c>
      <c r="B382" s="60" t="s">
        <v>238</v>
      </c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2"/>
    </row>
    <row r="383" spans="1:16" ht="29.25" customHeight="1">
      <c r="A383" s="59" t="s">
        <v>235</v>
      </c>
      <c r="B383" s="59"/>
      <c r="C383" s="59"/>
      <c r="D383" s="59"/>
      <c r="E383" s="59"/>
      <c r="F383" s="59"/>
      <c r="G383" s="59"/>
      <c r="H383" s="12" t="s">
        <v>28</v>
      </c>
      <c r="I383" s="12" t="s">
        <v>28</v>
      </c>
      <c r="J383" s="12" t="s">
        <v>28</v>
      </c>
      <c r="K383" s="12" t="s">
        <v>28</v>
      </c>
      <c r="L383" s="12" t="s">
        <v>28</v>
      </c>
      <c r="M383" s="12" t="s">
        <v>28</v>
      </c>
      <c r="N383" s="12" t="s">
        <v>28</v>
      </c>
      <c r="O383" s="12" t="s">
        <v>28</v>
      </c>
      <c r="P383" s="12" t="s">
        <v>28</v>
      </c>
    </row>
    <row r="384" spans="1:16">
      <c r="A384" s="15"/>
      <c r="B384" s="15"/>
      <c r="C384" s="15">
        <v>100</v>
      </c>
      <c r="D384" s="15">
        <v>100</v>
      </c>
      <c r="E384" s="15">
        <f>D384/C384</f>
        <v>1</v>
      </c>
      <c r="F384" s="15" t="s">
        <v>28</v>
      </c>
      <c r="G384" s="15" t="s">
        <v>28</v>
      </c>
      <c r="H384" s="12" t="s">
        <v>28</v>
      </c>
      <c r="I384" s="12" t="s">
        <v>28</v>
      </c>
      <c r="J384" s="12" t="s">
        <v>28</v>
      </c>
      <c r="K384" s="12" t="s">
        <v>28</v>
      </c>
      <c r="L384" s="12" t="s">
        <v>28</v>
      </c>
      <c r="M384" s="12" t="s">
        <v>28</v>
      </c>
      <c r="N384" s="12" t="s">
        <v>28</v>
      </c>
      <c r="O384" s="12" t="s">
        <v>28</v>
      </c>
      <c r="P384" s="12" t="s">
        <v>28</v>
      </c>
    </row>
    <row r="385" spans="1:16" ht="73.5" customHeight="1">
      <c r="A385" s="14"/>
      <c r="B385" s="13" t="s">
        <v>239</v>
      </c>
      <c r="C385" s="17" t="s">
        <v>28</v>
      </c>
      <c r="D385" s="17" t="s">
        <v>28</v>
      </c>
      <c r="E385" s="29">
        <f>(E384)/1</f>
        <v>1</v>
      </c>
      <c r="F385" s="17" t="s">
        <v>28</v>
      </c>
      <c r="G385" s="17" t="s">
        <v>28</v>
      </c>
      <c r="H385" s="17" t="s">
        <v>28</v>
      </c>
      <c r="I385" s="17" t="s">
        <v>28</v>
      </c>
      <c r="J385" s="17" t="s">
        <v>28</v>
      </c>
      <c r="K385" s="17" t="s">
        <v>28</v>
      </c>
      <c r="L385" s="17" t="s">
        <v>28</v>
      </c>
      <c r="M385" s="17" t="s">
        <v>28</v>
      </c>
      <c r="N385" s="17" t="s">
        <v>28</v>
      </c>
      <c r="O385" s="17" t="s">
        <v>28</v>
      </c>
      <c r="P385" s="17" t="s">
        <v>28</v>
      </c>
    </row>
    <row r="386" spans="1:16" ht="25.5" customHeight="1">
      <c r="A386" s="14"/>
      <c r="B386" s="28" t="s">
        <v>240</v>
      </c>
      <c r="C386" s="17" t="s">
        <v>28</v>
      </c>
      <c r="D386" s="17" t="s">
        <v>28</v>
      </c>
      <c r="E386" s="17" t="s">
        <v>28</v>
      </c>
      <c r="F386" s="17" t="s">
        <v>28</v>
      </c>
      <c r="G386" s="17" t="s">
        <v>28</v>
      </c>
      <c r="H386" s="27">
        <v>1</v>
      </c>
      <c r="I386" s="27">
        <v>1</v>
      </c>
      <c r="J386" s="27">
        <f>I386/H386</f>
        <v>1</v>
      </c>
      <c r="K386" s="17" t="s">
        <v>28</v>
      </c>
      <c r="L386" s="17" t="s">
        <v>28</v>
      </c>
      <c r="M386" s="17" t="s">
        <v>28</v>
      </c>
      <c r="N386" s="17" t="s">
        <v>28</v>
      </c>
      <c r="O386" s="17" t="s">
        <v>28</v>
      </c>
      <c r="P386" s="17" t="s">
        <v>28</v>
      </c>
    </row>
    <row r="387" spans="1:16" ht="18" customHeight="1">
      <c r="A387" s="16">
        <v>8</v>
      </c>
      <c r="B387" s="60" t="s">
        <v>241</v>
      </c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2"/>
    </row>
    <row r="388" spans="1:16" ht="29.25" customHeight="1">
      <c r="A388" s="59" t="s">
        <v>242</v>
      </c>
      <c r="B388" s="59"/>
      <c r="C388" s="59"/>
      <c r="D388" s="59"/>
      <c r="E388" s="59"/>
      <c r="F388" s="59"/>
      <c r="G388" s="59"/>
      <c r="H388" s="12" t="s">
        <v>28</v>
      </c>
      <c r="I388" s="12" t="s">
        <v>28</v>
      </c>
      <c r="J388" s="12" t="s">
        <v>28</v>
      </c>
      <c r="K388" s="12" t="s">
        <v>28</v>
      </c>
      <c r="L388" s="12" t="s">
        <v>28</v>
      </c>
      <c r="M388" s="12" t="s">
        <v>28</v>
      </c>
      <c r="N388" s="12" t="s">
        <v>28</v>
      </c>
      <c r="O388" s="12" t="s">
        <v>28</v>
      </c>
      <c r="P388" s="12" t="s">
        <v>28</v>
      </c>
    </row>
    <row r="389" spans="1:16">
      <c r="A389" s="15"/>
      <c r="B389" s="15"/>
      <c r="C389" s="15">
        <v>100</v>
      </c>
      <c r="D389" s="15">
        <v>100</v>
      </c>
      <c r="E389" s="15">
        <f>D389/C389</f>
        <v>1</v>
      </c>
      <c r="F389" s="15" t="s">
        <v>28</v>
      </c>
      <c r="G389" s="15" t="s">
        <v>28</v>
      </c>
      <c r="H389" s="12" t="s">
        <v>28</v>
      </c>
      <c r="I389" s="12" t="s">
        <v>28</v>
      </c>
      <c r="J389" s="12" t="s">
        <v>28</v>
      </c>
      <c r="K389" s="12" t="s">
        <v>28</v>
      </c>
      <c r="L389" s="12" t="s">
        <v>28</v>
      </c>
      <c r="M389" s="12" t="s">
        <v>28</v>
      </c>
      <c r="N389" s="12" t="s">
        <v>28</v>
      </c>
      <c r="O389" s="12" t="s">
        <v>28</v>
      </c>
      <c r="P389" s="12" t="s">
        <v>28</v>
      </c>
    </row>
    <row r="390" spans="1:16" ht="73.5" customHeight="1">
      <c r="A390" s="14"/>
      <c r="B390" s="13" t="s">
        <v>243</v>
      </c>
      <c r="C390" s="17" t="s">
        <v>28</v>
      </c>
      <c r="D390" s="17" t="s">
        <v>28</v>
      </c>
      <c r="E390" s="29">
        <f>(E389)/1</f>
        <v>1</v>
      </c>
      <c r="F390" s="17" t="s">
        <v>28</v>
      </c>
      <c r="G390" s="17" t="s">
        <v>28</v>
      </c>
      <c r="H390" s="17" t="s">
        <v>28</v>
      </c>
      <c r="I390" s="17" t="s">
        <v>28</v>
      </c>
      <c r="J390" s="17" t="s">
        <v>28</v>
      </c>
      <c r="K390" s="17" t="s">
        <v>28</v>
      </c>
      <c r="L390" s="17" t="s">
        <v>28</v>
      </c>
      <c r="M390" s="17" t="s">
        <v>28</v>
      </c>
      <c r="N390" s="17" t="s">
        <v>28</v>
      </c>
      <c r="O390" s="17" t="s">
        <v>28</v>
      </c>
      <c r="P390" s="17" t="s">
        <v>28</v>
      </c>
    </row>
    <row r="391" spans="1:16" ht="25.5" customHeight="1">
      <c r="A391" s="14"/>
      <c r="B391" s="28" t="s">
        <v>244</v>
      </c>
      <c r="C391" s="17" t="s">
        <v>28</v>
      </c>
      <c r="D391" s="17" t="s">
        <v>28</v>
      </c>
      <c r="E391" s="17" t="s">
        <v>28</v>
      </c>
      <c r="F391" s="17" t="s">
        <v>28</v>
      </c>
      <c r="G391" s="17" t="s">
        <v>28</v>
      </c>
      <c r="H391" s="27">
        <v>1</v>
      </c>
      <c r="I391" s="27">
        <v>1</v>
      </c>
      <c r="J391" s="27">
        <f>I391/H391</f>
        <v>1</v>
      </c>
      <c r="K391" s="17" t="s">
        <v>28</v>
      </c>
      <c r="L391" s="17" t="s">
        <v>28</v>
      </c>
      <c r="M391" s="17" t="s">
        <v>28</v>
      </c>
      <c r="N391" s="17" t="s">
        <v>28</v>
      </c>
      <c r="O391" s="17" t="s">
        <v>28</v>
      </c>
      <c r="P391" s="17" t="s">
        <v>28</v>
      </c>
    </row>
    <row r="392" spans="1:16" ht="18" customHeight="1">
      <c r="A392" s="16">
        <v>9</v>
      </c>
      <c r="B392" s="60" t="s">
        <v>245</v>
      </c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  <c r="O392" s="61"/>
      <c r="P392" s="62"/>
    </row>
    <row r="393" spans="1:16" ht="29.25" customHeight="1">
      <c r="A393" s="59" t="s">
        <v>246</v>
      </c>
      <c r="B393" s="59"/>
      <c r="C393" s="59"/>
      <c r="D393" s="59"/>
      <c r="E393" s="59"/>
      <c r="F393" s="59"/>
      <c r="G393" s="59"/>
      <c r="H393" s="12" t="s">
        <v>28</v>
      </c>
      <c r="I393" s="12" t="s">
        <v>28</v>
      </c>
      <c r="J393" s="12" t="s">
        <v>28</v>
      </c>
      <c r="K393" s="12" t="s">
        <v>28</v>
      </c>
      <c r="L393" s="12" t="s">
        <v>28</v>
      </c>
      <c r="M393" s="12" t="s">
        <v>28</v>
      </c>
      <c r="N393" s="12" t="s">
        <v>28</v>
      </c>
      <c r="O393" s="12" t="s">
        <v>28</v>
      </c>
      <c r="P393" s="12" t="s">
        <v>28</v>
      </c>
    </row>
    <row r="394" spans="1:16">
      <c r="A394" s="15"/>
      <c r="B394" s="15"/>
      <c r="C394" s="15">
        <v>100</v>
      </c>
      <c r="D394" s="15">
        <v>100</v>
      </c>
      <c r="E394" s="15">
        <f>D394/C394</f>
        <v>1</v>
      </c>
      <c r="F394" s="15" t="s">
        <v>28</v>
      </c>
      <c r="G394" s="15" t="s">
        <v>28</v>
      </c>
      <c r="H394" s="12" t="s">
        <v>28</v>
      </c>
      <c r="I394" s="12" t="s">
        <v>28</v>
      </c>
      <c r="J394" s="12" t="s">
        <v>28</v>
      </c>
      <c r="K394" s="12" t="s">
        <v>28</v>
      </c>
      <c r="L394" s="12" t="s">
        <v>28</v>
      </c>
      <c r="M394" s="12" t="s">
        <v>28</v>
      </c>
      <c r="N394" s="12" t="s">
        <v>28</v>
      </c>
      <c r="O394" s="12" t="s">
        <v>28</v>
      </c>
      <c r="P394" s="12" t="s">
        <v>28</v>
      </c>
    </row>
    <row r="395" spans="1:16" ht="73.5" customHeight="1">
      <c r="A395" s="14"/>
      <c r="B395" s="13" t="s">
        <v>247</v>
      </c>
      <c r="C395" s="17" t="s">
        <v>28</v>
      </c>
      <c r="D395" s="17" t="s">
        <v>28</v>
      </c>
      <c r="E395" s="29">
        <f>(E394)/1</f>
        <v>1</v>
      </c>
      <c r="F395" s="17" t="s">
        <v>28</v>
      </c>
      <c r="G395" s="17" t="s">
        <v>28</v>
      </c>
      <c r="H395" s="17" t="s">
        <v>28</v>
      </c>
      <c r="I395" s="17" t="s">
        <v>28</v>
      </c>
      <c r="J395" s="17" t="s">
        <v>28</v>
      </c>
      <c r="K395" s="17" t="s">
        <v>28</v>
      </c>
      <c r="L395" s="17" t="s">
        <v>28</v>
      </c>
      <c r="M395" s="17" t="s">
        <v>28</v>
      </c>
      <c r="N395" s="17" t="s">
        <v>28</v>
      </c>
      <c r="O395" s="17" t="s">
        <v>28</v>
      </c>
      <c r="P395" s="17" t="s">
        <v>28</v>
      </c>
    </row>
    <row r="396" spans="1:16" ht="25.5" customHeight="1">
      <c r="A396" s="14"/>
      <c r="B396" s="28" t="s">
        <v>248</v>
      </c>
      <c r="C396" s="17" t="s">
        <v>28</v>
      </c>
      <c r="D396" s="17" t="s">
        <v>28</v>
      </c>
      <c r="E396" s="17" t="s">
        <v>28</v>
      </c>
      <c r="F396" s="17" t="s">
        <v>28</v>
      </c>
      <c r="G396" s="17" t="s">
        <v>28</v>
      </c>
      <c r="H396" s="27">
        <v>1</v>
      </c>
      <c r="I396" s="27">
        <v>1</v>
      </c>
      <c r="J396" s="27">
        <f>I396/H396</f>
        <v>1</v>
      </c>
      <c r="K396" s="17" t="s">
        <v>28</v>
      </c>
      <c r="L396" s="17" t="s">
        <v>28</v>
      </c>
      <c r="M396" s="17" t="s">
        <v>28</v>
      </c>
      <c r="N396" s="17" t="s">
        <v>28</v>
      </c>
      <c r="O396" s="17" t="s">
        <v>28</v>
      </c>
      <c r="P396" s="17" t="s">
        <v>28</v>
      </c>
    </row>
    <row r="397" spans="1:16" ht="18" customHeight="1">
      <c r="A397" s="16">
        <v>10</v>
      </c>
      <c r="B397" s="60" t="s">
        <v>249</v>
      </c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1"/>
      <c r="P397" s="62"/>
    </row>
    <row r="398" spans="1:16" ht="29.25" customHeight="1">
      <c r="A398" s="59" t="s">
        <v>250</v>
      </c>
      <c r="B398" s="59"/>
      <c r="C398" s="59"/>
      <c r="D398" s="59"/>
      <c r="E398" s="59"/>
      <c r="F398" s="59"/>
      <c r="G398" s="59"/>
      <c r="H398" s="12" t="s">
        <v>28</v>
      </c>
      <c r="I398" s="12" t="s">
        <v>28</v>
      </c>
      <c r="J398" s="12" t="s">
        <v>28</v>
      </c>
      <c r="K398" s="12" t="s">
        <v>28</v>
      </c>
      <c r="L398" s="12" t="s">
        <v>28</v>
      </c>
      <c r="M398" s="12" t="s">
        <v>28</v>
      </c>
      <c r="N398" s="12" t="s">
        <v>28</v>
      </c>
      <c r="O398" s="12" t="s">
        <v>28</v>
      </c>
      <c r="P398" s="12" t="s">
        <v>28</v>
      </c>
    </row>
    <row r="399" spans="1:16">
      <c r="A399" s="15"/>
      <c r="B399" s="15"/>
      <c r="C399" s="15">
        <v>100</v>
      </c>
      <c r="D399" s="15">
        <v>100</v>
      </c>
      <c r="E399" s="15">
        <f>D399/C399</f>
        <v>1</v>
      </c>
      <c r="F399" s="15" t="s">
        <v>28</v>
      </c>
      <c r="G399" s="15" t="s">
        <v>28</v>
      </c>
      <c r="H399" s="12" t="s">
        <v>28</v>
      </c>
      <c r="I399" s="12" t="s">
        <v>28</v>
      </c>
      <c r="J399" s="12" t="s">
        <v>28</v>
      </c>
      <c r="K399" s="12" t="s">
        <v>28</v>
      </c>
      <c r="L399" s="12" t="s">
        <v>28</v>
      </c>
      <c r="M399" s="12" t="s">
        <v>28</v>
      </c>
      <c r="N399" s="12" t="s">
        <v>28</v>
      </c>
      <c r="O399" s="12" t="s">
        <v>28</v>
      </c>
      <c r="P399" s="12" t="s">
        <v>28</v>
      </c>
    </row>
    <row r="400" spans="1:16" ht="73.5" customHeight="1">
      <c r="A400" s="14"/>
      <c r="B400" s="13" t="s">
        <v>251</v>
      </c>
      <c r="C400" s="17" t="s">
        <v>28</v>
      </c>
      <c r="D400" s="17" t="s">
        <v>28</v>
      </c>
      <c r="E400" s="29">
        <f>(E399)/1</f>
        <v>1</v>
      </c>
      <c r="F400" s="17" t="s">
        <v>28</v>
      </c>
      <c r="G400" s="17" t="s">
        <v>28</v>
      </c>
      <c r="H400" s="17" t="s">
        <v>28</v>
      </c>
      <c r="I400" s="17" t="s">
        <v>28</v>
      </c>
      <c r="J400" s="17" t="s">
        <v>28</v>
      </c>
      <c r="K400" s="17" t="s">
        <v>28</v>
      </c>
      <c r="L400" s="17" t="s">
        <v>28</v>
      </c>
      <c r="M400" s="17" t="s">
        <v>28</v>
      </c>
      <c r="N400" s="17" t="s">
        <v>28</v>
      </c>
      <c r="O400" s="17" t="s">
        <v>28</v>
      </c>
      <c r="P400" s="17" t="s">
        <v>28</v>
      </c>
    </row>
    <row r="401" spans="1:16" ht="25.5" customHeight="1">
      <c r="A401" s="14"/>
      <c r="B401" s="28" t="s">
        <v>252</v>
      </c>
      <c r="C401" s="17" t="s">
        <v>28</v>
      </c>
      <c r="D401" s="17" t="s">
        <v>28</v>
      </c>
      <c r="E401" s="17" t="s">
        <v>28</v>
      </c>
      <c r="F401" s="17" t="s">
        <v>28</v>
      </c>
      <c r="G401" s="17" t="s">
        <v>28</v>
      </c>
      <c r="H401" s="27">
        <v>1</v>
      </c>
      <c r="I401" s="27">
        <v>1</v>
      </c>
      <c r="J401" s="27">
        <f>I401/H401</f>
        <v>1</v>
      </c>
      <c r="K401" s="17" t="s">
        <v>28</v>
      </c>
      <c r="L401" s="17" t="s">
        <v>28</v>
      </c>
      <c r="M401" s="17" t="s">
        <v>28</v>
      </c>
      <c r="N401" s="17" t="s">
        <v>28</v>
      </c>
      <c r="O401" s="17" t="s">
        <v>28</v>
      </c>
      <c r="P401" s="17" t="s">
        <v>28</v>
      </c>
    </row>
    <row r="402" spans="1:16" ht="18" customHeight="1">
      <c r="A402" s="16">
        <v>11</v>
      </c>
      <c r="B402" s="60" t="s">
        <v>253</v>
      </c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  <c r="O402" s="61"/>
      <c r="P402" s="62"/>
    </row>
    <row r="403" spans="1:16" ht="17.25" customHeight="1">
      <c r="A403" s="59" t="s">
        <v>254</v>
      </c>
      <c r="B403" s="59"/>
      <c r="C403" s="59"/>
      <c r="D403" s="59"/>
      <c r="E403" s="59"/>
      <c r="F403" s="59"/>
      <c r="G403" s="59"/>
      <c r="H403" s="12" t="s">
        <v>28</v>
      </c>
      <c r="I403" s="12" t="s">
        <v>28</v>
      </c>
      <c r="J403" s="12" t="s">
        <v>28</v>
      </c>
      <c r="K403" s="12" t="s">
        <v>28</v>
      </c>
      <c r="L403" s="12" t="s">
        <v>28</v>
      </c>
      <c r="M403" s="12" t="s">
        <v>28</v>
      </c>
      <c r="N403" s="12" t="s">
        <v>28</v>
      </c>
      <c r="O403" s="12" t="s">
        <v>28</v>
      </c>
      <c r="P403" s="12" t="s">
        <v>28</v>
      </c>
    </row>
    <row r="404" spans="1:16">
      <c r="A404" s="15"/>
      <c r="B404" s="15"/>
      <c r="C404" s="15">
        <v>100</v>
      </c>
      <c r="D404" s="15">
        <v>100</v>
      </c>
      <c r="E404" s="15">
        <f>D404/C404</f>
        <v>1</v>
      </c>
      <c r="F404" s="15" t="s">
        <v>28</v>
      </c>
      <c r="G404" s="15" t="s">
        <v>28</v>
      </c>
      <c r="H404" s="12" t="s">
        <v>28</v>
      </c>
      <c r="I404" s="12" t="s">
        <v>28</v>
      </c>
      <c r="J404" s="12" t="s">
        <v>28</v>
      </c>
      <c r="K404" s="12" t="s">
        <v>28</v>
      </c>
      <c r="L404" s="12" t="s">
        <v>28</v>
      </c>
      <c r="M404" s="12" t="s">
        <v>28</v>
      </c>
      <c r="N404" s="12" t="s">
        <v>28</v>
      </c>
      <c r="O404" s="12" t="s">
        <v>28</v>
      </c>
      <c r="P404" s="12" t="s">
        <v>28</v>
      </c>
    </row>
    <row r="405" spans="1:16" ht="73.5" customHeight="1">
      <c r="A405" s="14"/>
      <c r="B405" s="13" t="s">
        <v>255</v>
      </c>
      <c r="C405" s="17" t="s">
        <v>28</v>
      </c>
      <c r="D405" s="17" t="s">
        <v>28</v>
      </c>
      <c r="E405" s="29">
        <f>(E404)/1</f>
        <v>1</v>
      </c>
      <c r="F405" s="17" t="s">
        <v>28</v>
      </c>
      <c r="G405" s="17" t="s">
        <v>28</v>
      </c>
      <c r="H405" s="17" t="s">
        <v>28</v>
      </c>
      <c r="I405" s="17" t="s">
        <v>28</v>
      </c>
      <c r="J405" s="17" t="s">
        <v>28</v>
      </c>
      <c r="K405" s="17" t="s">
        <v>28</v>
      </c>
      <c r="L405" s="17" t="s">
        <v>28</v>
      </c>
      <c r="M405" s="17" t="s">
        <v>28</v>
      </c>
      <c r="N405" s="17" t="s">
        <v>28</v>
      </c>
      <c r="O405" s="17" t="s">
        <v>28</v>
      </c>
      <c r="P405" s="17" t="s">
        <v>28</v>
      </c>
    </row>
    <row r="406" spans="1:16" ht="25.5" customHeight="1">
      <c r="A406" s="14"/>
      <c r="B406" s="28" t="s">
        <v>256</v>
      </c>
      <c r="C406" s="17" t="s">
        <v>28</v>
      </c>
      <c r="D406" s="17" t="s">
        <v>28</v>
      </c>
      <c r="E406" s="17" t="s">
        <v>28</v>
      </c>
      <c r="F406" s="17" t="s">
        <v>28</v>
      </c>
      <c r="G406" s="17" t="s">
        <v>28</v>
      </c>
      <c r="H406" s="27">
        <v>1</v>
      </c>
      <c r="I406" s="27">
        <v>1</v>
      </c>
      <c r="J406" s="27">
        <f>I406/H406</f>
        <v>1</v>
      </c>
      <c r="K406" s="17" t="s">
        <v>28</v>
      </c>
      <c r="L406" s="17" t="s">
        <v>28</v>
      </c>
      <c r="M406" s="17" t="s">
        <v>28</v>
      </c>
      <c r="N406" s="17" t="s">
        <v>28</v>
      </c>
      <c r="O406" s="17" t="s">
        <v>28</v>
      </c>
      <c r="P406" s="17" t="s">
        <v>28</v>
      </c>
    </row>
    <row r="407" spans="1:16" ht="18" customHeight="1">
      <c r="A407" s="16">
        <v>12</v>
      </c>
      <c r="B407" s="60" t="s">
        <v>257</v>
      </c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  <c r="O407" s="61"/>
      <c r="P407" s="62"/>
    </row>
    <row r="408" spans="1:16" ht="30" customHeight="1">
      <c r="A408" s="59" t="s">
        <v>216</v>
      </c>
      <c r="B408" s="59"/>
      <c r="C408" s="59"/>
      <c r="D408" s="59"/>
      <c r="E408" s="59"/>
      <c r="F408" s="59"/>
      <c r="G408" s="59"/>
      <c r="H408" s="12" t="s">
        <v>28</v>
      </c>
      <c r="I408" s="12" t="s">
        <v>28</v>
      </c>
      <c r="J408" s="12" t="s">
        <v>28</v>
      </c>
      <c r="K408" s="12" t="s">
        <v>28</v>
      </c>
      <c r="L408" s="12" t="s">
        <v>28</v>
      </c>
      <c r="M408" s="12" t="s">
        <v>28</v>
      </c>
      <c r="N408" s="12" t="s">
        <v>28</v>
      </c>
      <c r="O408" s="12" t="s">
        <v>28</v>
      </c>
      <c r="P408" s="12" t="s">
        <v>28</v>
      </c>
    </row>
    <row r="409" spans="1:16">
      <c r="A409" s="15"/>
      <c r="B409" s="15"/>
      <c r="C409" s="15">
        <v>64.2</v>
      </c>
      <c r="D409" s="15">
        <v>42.5</v>
      </c>
      <c r="E409" s="15">
        <v>0.66</v>
      </c>
      <c r="F409" s="15" t="s">
        <v>28</v>
      </c>
      <c r="G409" s="15" t="s">
        <v>28</v>
      </c>
      <c r="H409" s="12" t="s">
        <v>28</v>
      </c>
      <c r="I409" s="12" t="s">
        <v>28</v>
      </c>
      <c r="J409" s="12" t="s">
        <v>28</v>
      </c>
      <c r="K409" s="12" t="s">
        <v>28</v>
      </c>
      <c r="L409" s="12" t="s">
        <v>28</v>
      </c>
      <c r="M409" s="12" t="s">
        <v>28</v>
      </c>
      <c r="N409" s="12" t="s">
        <v>28</v>
      </c>
      <c r="O409" s="12" t="s">
        <v>28</v>
      </c>
      <c r="P409" s="12" t="s">
        <v>28</v>
      </c>
    </row>
    <row r="410" spans="1:16" ht="73.5" customHeight="1">
      <c r="A410" s="14"/>
      <c r="B410" s="13" t="s">
        <v>258</v>
      </c>
      <c r="C410" s="17" t="s">
        <v>28</v>
      </c>
      <c r="D410" s="17" t="s">
        <v>28</v>
      </c>
      <c r="E410" s="29">
        <f>(E409)/1</f>
        <v>0.66</v>
      </c>
      <c r="F410" s="17" t="s">
        <v>28</v>
      </c>
      <c r="G410" s="17" t="s">
        <v>28</v>
      </c>
      <c r="H410" s="17" t="s">
        <v>28</v>
      </c>
      <c r="I410" s="17" t="s">
        <v>28</v>
      </c>
      <c r="J410" s="17" t="s">
        <v>28</v>
      </c>
      <c r="K410" s="17" t="s">
        <v>28</v>
      </c>
      <c r="L410" s="17" t="s">
        <v>28</v>
      </c>
      <c r="M410" s="17" t="s">
        <v>28</v>
      </c>
      <c r="N410" s="17" t="s">
        <v>28</v>
      </c>
      <c r="O410" s="17" t="s">
        <v>28</v>
      </c>
      <c r="P410" s="17" t="s">
        <v>28</v>
      </c>
    </row>
    <row r="411" spans="1:16" ht="25.5" customHeight="1">
      <c r="A411" s="14"/>
      <c r="B411" s="28" t="s">
        <v>259</v>
      </c>
      <c r="C411" s="17" t="s">
        <v>28</v>
      </c>
      <c r="D411" s="17" t="s">
        <v>28</v>
      </c>
      <c r="E411" s="17" t="s">
        <v>28</v>
      </c>
      <c r="F411" s="17" t="s">
        <v>28</v>
      </c>
      <c r="G411" s="17" t="s">
        <v>28</v>
      </c>
      <c r="H411" s="27">
        <v>1</v>
      </c>
      <c r="I411" s="27">
        <v>1</v>
      </c>
      <c r="J411" s="27">
        <f>I411/H411</f>
        <v>1</v>
      </c>
      <c r="K411" s="17" t="s">
        <v>28</v>
      </c>
      <c r="L411" s="17" t="s">
        <v>28</v>
      </c>
      <c r="M411" s="17" t="s">
        <v>28</v>
      </c>
      <c r="N411" s="17" t="s">
        <v>28</v>
      </c>
      <c r="O411" s="17" t="s">
        <v>28</v>
      </c>
      <c r="P411" s="17" t="s">
        <v>28</v>
      </c>
    </row>
    <row r="412" spans="1:16" ht="24">
      <c r="A412" s="14"/>
      <c r="B412" s="19" t="s">
        <v>49</v>
      </c>
      <c r="C412" s="17" t="s">
        <v>28</v>
      </c>
      <c r="D412" s="17" t="s">
        <v>28</v>
      </c>
      <c r="E412" s="17" t="s">
        <v>28</v>
      </c>
      <c r="F412" s="20">
        <v>0.92</v>
      </c>
      <c r="G412" s="17" t="s">
        <v>28</v>
      </c>
      <c r="H412" s="17" t="s">
        <v>28</v>
      </c>
      <c r="I412" s="17" t="s">
        <v>28</v>
      </c>
      <c r="J412" s="17" t="s">
        <v>28</v>
      </c>
      <c r="K412" s="17" t="s">
        <v>28</v>
      </c>
      <c r="L412" s="17" t="s">
        <v>28</v>
      </c>
      <c r="M412" s="17" t="s">
        <v>28</v>
      </c>
      <c r="N412" s="17" t="s">
        <v>28</v>
      </c>
      <c r="O412" s="17" t="s">
        <v>28</v>
      </c>
      <c r="P412" s="17" t="s">
        <v>28</v>
      </c>
    </row>
    <row r="413" spans="1:16" ht="24">
      <c r="A413" s="14"/>
      <c r="B413" s="21" t="s">
        <v>50</v>
      </c>
      <c r="C413" s="17" t="s">
        <v>28</v>
      </c>
      <c r="D413" s="17" t="s">
        <v>28</v>
      </c>
      <c r="E413" s="17" t="s">
        <v>28</v>
      </c>
      <c r="F413" s="17" t="s">
        <v>28</v>
      </c>
      <c r="G413" s="23">
        <f>1*F412</f>
        <v>0.92</v>
      </c>
      <c r="H413" s="17" t="s">
        <v>28</v>
      </c>
      <c r="I413" s="17" t="s">
        <v>28</v>
      </c>
      <c r="J413" s="17" t="s">
        <v>28</v>
      </c>
      <c r="K413" s="17" t="s">
        <v>28</v>
      </c>
      <c r="L413" s="17" t="s">
        <v>28</v>
      </c>
      <c r="M413" s="17" t="s">
        <v>28</v>
      </c>
      <c r="N413" s="17" t="s">
        <v>28</v>
      </c>
      <c r="O413" s="17" t="s">
        <v>28</v>
      </c>
      <c r="P413" s="17" t="s">
        <v>28</v>
      </c>
    </row>
    <row r="414" spans="1:16" ht="36">
      <c r="A414" s="14"/>
      <c r="B414" s="22" t="s">
        <v>51</v>
      </c>
      <c r="C414" s="17" t="s">
        <v>28</v>
      </c>
      <c r="D414" s="17" t="s">
        <v>28</v>
      </c>
      <c r="E414" s="17" t="s">
        <v>28</v>
      </c>
      <c r="F414" s="17" t="s">
        <v>28</v>
      </c>
      <c r="G414" s="17" t="s">
        <v>28</v>
      </c>
      <c r="H414" s="17" t="s">
        <v>28</v>
      </c>
      <c r="I414" s="17" t="s">
        <v>28</v>
      </c>
      <c r="J414" s="17" t="s">
        <v>28</v>
      </c>
      <c r="K414" s="30">
        <v>0.92</v>
      </c>
      <c r="L414" s="30">
        <v>0.64</v>
      </c>
      <c r="M414" s="17" t="s">
        <v>28</v>
      </c>
      <c r="N414" s="17" t="s">
        <v>28</v>
      </c>
      <c r="O414" s="17" t="s">
        <v>28</v>
      </c>
      <c r="P414" s="24">
        <v>0.78</v>
      </c>
    </row>
    <row r="415" spans="1:16" ht="24">
      <c r="A415" s="14"/>
      <c r="B415" s="18" t="s">
        <v>280</v>
      </c>
      <c r="C415" s="17" t="s">
        <v>28</v>
      </c>
      <c r="D415" s="17" t="s">
        <v>28</v>
      </c>
      <c r="E415" s="17" t="s">
        <v>28</v>
      </c>
      <c r="F415" s="17" t="s">
        <v>28</v>
      </c>
      <c r="G415" s="17" t="s">
        <v>28</v>
      </c>
      <c r="H415" s="17" t="s">
        <v>28</v>
      </c>
      <c r="I415" s="17" t="s">
        <v>28</v>
      </c>
      <c r="J415" s="38">
        <f>(I354+I361+I366+I371+I376+I381+I386+I391+I396+I401+I406+I411)/(H354+H361+H366+H371+H376+H381+H386+H391+H396+H401+H406+H411)</f>
        <v>0.94736842105263153</v>
      </c>
      <c r="K415" s="17" t="s">
        <v>28</v>
      </c>
      <c r="L415" s="17" t="s">
        <v>28</v>
      </c>
      <c r="M415" s="17" t="s">
        <v>28</v>
      </c>
      <c r="N415" s="17" t="s">
        <v>28</v>
      </c>
      <c r="O415" s="17" t="s">
        <v>28</v>
      </c>
      <c r="P415" s="17" t="s">
        <v>28</v>
      </c>
    </row>
    <row r="416" spans="1:16" ht="48">
      <c r="A416" s="14"/>
      <c r="B416" s="26" t="s">
        <v>281</v>
      </c>
      <c r="C416" s="53">
        <f>0.5*G413+0.3*P414+0.2*J415</f>
        <v>0.8834736842105263</v>
      </c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5"/>
    </row>
    <row r="417" spans="1:16">
      <c r="A417" s="63" t="s">
        <v>283</v>
      </c>
      <c r="B417" s="64"/>
      <c r="C417" s="64"/>
      <c r="D417" s="64"/>
      <c r="E417" s="64"/>
      <c r="F417" s="64"/>
      <c r="G417" s="64"/>
      <c r="H417" s="64"/>
      <c r="I417" s="64"/>
      <c r="J417" s="64"/>
      <c r="K417" s="64"/>
      <c r="L417" s="64"/>
      <c r="M417" s="64"/>
      <c r="N417" s="64"/>
      <c r="O417" s="64"/>
      <c r="P417" s="65"/>
    </row>
    <row r="418" spans="1:16" ht="18" customHeight="1">
      <c r="A418" s="16">
        <v>1</v>
      </c>
      <c r="B418" s="60" t="s">
        <v>260</v>
      </c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1"/>
      <c r="P418" s="62"/>
    </row>
    <row r="419" spans="1:16" ht="30" customHeight="1">
      <c r="A419" s="59" t="s">
        <v>261</v>
      </c>
      <c r="B419" s="59"/>
      <c r="C419" s="59"/>
      <c r="D419" s="59"/>
      <c r="E419" s="59"/>
      <c r="F419" s="59"/>
      <c r="G419" s="59"/>
      <c r="H419" s="12" t="s">
        <v>28</v>
      </c>
      <c r="I419" s="12" t="s">
        <v>28</v>
      </c>
      <c r="J419" s="12" t="s">
        <v>28</v>
      </c>
      <c r="K419" s="12" t="s">
        <v>28</v>
      </c>
      <c r="L419" s="12" t="s">
        <v>28</v>
      </c>
      <c r="M419" s="12" t="s">
        <v>28</v>
      </c>
      <c r="N419" s="12" t="s">
        <v>28</v>
      </c>
      <c r="O419" s="12" t="s">
        <v>28</v>
      </c>
      <c r="P419" s="12" t="s">
        <v>28</v>
      </c>
    </row>
    <row r="420" spans="1:16">
      <c r="A420" s="15"/>
      <c r="B420" s="15"/>
      <c r="C420" s="15">
        <v>61</v>
      </c>
      <c r="D420" s="15">
        <v>73.599999999999994</v>
      </c>
      <c r="E420" s="15">
        <v>1</v>
      </c>
      <c r="F420" s="15" t="s">
        <v>28</v>
      </c>
      <c r="G420" s="15" t="s">
        <v>28</v>
      </c>
      <c r="H420" s="12" t="s">
        <v>28</v>
      </c>
      <c r="I420" s="12" t="s">
        <v>28</v>
      </c>
      <c r="J420" s="12" t="s">
        <v>28</v>
      </c>
      <c r="K420" s="12" t="s">
        <v>28</v>
      </c>
      <c r="L420" s="12" t="s">
        <v>28</v>
      </c>
      <c r="M420" s="12" t="s">
        <v>28</v>
      </c>
      <c r="N420" s="12" t="s">
        <v>28</v>
      </c>
      <c r="O420" s="12" t="s">
        <v>28</v>
      </c>
      <c r="P420" s="12" t="s">
        <v>28</v>
      </c>
    </row>
    <row r="421" spans="1:16" ht="30" customHeight="1">
      <c r="A421" s="59" t="s">
        <v>262</v>
      </c>
      <c r="B421" s="59"/>
      <c r="C421" s="59"/>
      <c r="D421" s="59"/>
      <c r="E421" s="59"/>
      <c r="F421" s="59"/>
      <c r="G421" s="59"/>
      <c r="H421" s="12" t="s">
        <v>28</v>
      </c>
      <c r="I421" s="12" t="s">
        <v>28</v>
      </c>
      <c r="J421" s="12" t="s">
        <v>28</v>
      </c>
      <c r="K421" s="12" t="s">
        <v>28</v>
      </c>
      <c r="L421" s="12" t="s">
        <v>28</v>
      </c>
      <c r="M421" s="12" t="s">
        <v>28</v>
      </c>
      <c r="N421" s="12" t="s">
        <v>28</v>
      </c>
      <c r="O421" s="12" t="s">
        <v>28</v>
      </c>
      <c r="P421" s="12" t="s">
        <v>28</v>
      </c>
    </row>
    <row r="422" spans="1:16">
      <c r="A422" s="15"/>
      <c r="B422" s="15"/>
      <c r="C422" s="15">
        <v>54.5</v>
      </c>
      <c r="D422" s="15">
        <v>39.1</v>
      </c>
      <c r="E422" s="15">
        <v>0.72</v>
      </c>
      <c r="F422" s="15" t="s">
        <v>28</v>
      </c>
      <c r="G422" s="15" t="s">
        <v>28</v>
      </c>
      <c r="H422" s="12" t="s">
        <v>28</v>
      </c>
      <c r="I422" s="12" t="s">
        <v>28</v>
      </c>
      <c r="J422" s="12" t="s">
        <v>28</v>
      </c>
      <c r="K422" s="12" t="s">
        <v>28</v>
      </c>
      <c r="L422" s="12" t="s">
        <v>28</v>
      </c>
      <c r="M422" s="12" t="s">
        <v>28</v>
      </c>
      <c r="N422" s="12" t="s">
        <v>28</v>
      </c>
      <c r="O422" s="12" t="s">
        <v>28</v>
      </c>
      <c r="P422" s="12" t="s">
        <v>28</v>
      </c>
    </row>
    <row r="423" spans="1:16" ht="30" customHeight="1">
      <c r="A423" s="59" t="s">
        <v>263</v>
      </c>
      <c r="B423" s="59"/>
      <c r="C423" s="59"/>
      <c r="D423" s="59"/>
      <c r="E423" s="59"/>
      <c r="F423" s="59"/>
      <c r="G423" s="59"/>
      <c r="H423" s="12" t="s">
        <v>28</v>
      </c>
      <c r="I423" s="12" t="s">
        <v>28</v>
      </c>
      <c r="J423" s="12" t="s">
        <v>28</v>
      </c>
      <c r="K423" s="12" t="s">
        <v>28</v>
      </c>
      <c r="L423" s="12" t="s">
        <v>28</v>
      </c>
      <c r="M423" s="12" t="s">
        <v>28</v>
      </c>
      <c r="N423" s="12" t="s">
        <v>28</v>
      </c>
      <c r="O423" s="12" t="s">
        <v>28</v>
      </c>
      <c r="P423" s="12" t="s">
        <v>28</v>
      </c>
    </row>
    <row r="424" spans="1:16">
      <c r="A424" s="15"/>
      <c r="B424" s="15"/>
      <c r="C424" s="15">
        <v>63</v>
      </c>
      <c r="D424" s="15">
        <v>64.2</v>
      </c>
      <c r="E424" s="15">
        <v>1</v>
      </c>
      <c r="F424" s="15" t="s">
        <v>28</v>
      </c>
      <c r="G424" s="15" t="s">
        <v>28</v>
      </c>
      <c r="H424" s="12" t="s">
        <v>28</v>
      </c>
      <c r="I424" s="12" t="s">
        <v>28</v>
      </c>
      <c r="J424" s="12" t="s">
        <v>28</v>
      </c>
      <c r="K424" s="12" t="s">
        <v>28</v>
      </c>
      <c r="L424" s="12" t="s">
        <v>28</v>
      </c>
      <c r="M424" s="12" t="s">
        <v>28</v>
      </c>
      <c r="N424" s="12" t="s">
        <v>28</v>
      </c>
      <c r="O424" s="12" t="s">
        <v>28</v>
      </c>
      <c r="P424" s="12" t="s">
        <v>28</v>
      </c>
    </row>
    <row r="425" spans="1:16" ht="30" customHeight="1">
      <c r="A425" s="59" t="s">
        <v>264</v>
      </c>
      <c r="B425" s="59"/>
      <c r="C425" s="59"/>
      <c r="D425" s="59"/>
      <c r="E425" s="59"/>
      <c r="F425" s="59"/>
      <c r="G425" s="59"/>
      <c r="H425" s="12" t="s">
        <v>28</v>
      </c>
      <c r="I425" s="12" t="s">
        <v>28</v>
      </c>
      <c r="J425" s="12" t="s">
        <v>28</v>
      </c>
      <c r="K425" s="12" t="s">
        <v>28</v>
      </c>
      <c r="L425" s="12" t="s">
        <v>28</v>
      </c>
      <c r="M425" s="12" t="s">
        <v>28</v>
      </c>
      <c r="N425" s="12" t="s">
        <v>28</v>
      </c>
      <c r="O425" s="12" t="s">
        <v>28</v>
      </c>
      <c r="P425" s="12" t="s">
        <v>28</v>
      </c>
    </row>
    <row r="426" spans="1:16">
      <c r="A426" s="15"/>
      <c r="B426" s="15"/>
      <c r="C426" s="15">
        <v>42</v>
      </c>
      <c r="D426" s="15">
        <v>40.799999999999997</v>
      </c>
      <c r="E426" s="15">
        <v>0.97</v>
      </c>
      <c r="F426" s="15" t="s">
        <v>28</v>
      </c>
      <c r="G426" s="15" t="s">
        <v>28</v>
      </c>
      <c r="H426" s="12" t="s">
        <v>28</v>
      </c>
      <c r="I426" s="12" t="s">
        <v>28</v>
      </c>
      <c r="J426" s="12" t="s">
        <v>28</v>
      </c>
      <c r="K426" s="12" t="s">
        <v>28</v>
      </c>
      <c r="L426" s="12" t="s">
        <v>28</v>
      </c>
      <c r="M426" s="12" t="s">
        <v>28</v>
      </c>
      <c r="N426" s="12" t="s">
        <v>28</v>
      </c>
      <c r="O426" s="12" t="s">
        <v>28</v>
      </c>
      <c r="P426" s="12" t="s">
        <v>28</v>
      </c>
    </row>
    <row r="427" spans="1:16" ht="17.25" customHeight="1">
      <c r="A427" s="59" t="s">
        <v>265</v>
      </c>
      <c r="B427" s="59"/>
      <c r="C427" s="59"/>
      <c r="D427" s="59"/>
      <c r="E427" s="59"/>
      <c r="F427" s="59"/>
      <c r="G427" s="59"/>
      <c r="H427" s="12" t="s">
        <v>28</v>
      </c>
      <c r="I427" s="12" t="s">
        <v>28</v>
      </c>
      <c r="J427" s="12" t="s">
        <v>28</v>
      </c>
      <c r="K427" s="12" t="s">
        <v>28</v>
      </c>
      <c r="L427" s="12" t="s">
        <v>28</v>
      </c>
      <c r="M427" s="12" t="s">
        <v>28</v>
      </c>
      <c r="N427" s="12" t="s">
        <v>28</v>
      </c>
      <c r="O427" s="12" t="s">
        <v>28</v>
      </c>
      <c r="P427" s="12" t="s">
        <v>28</v>
      </c>
    </row>
    <row r="428" spans="1:16">
      <c r="A428" s="15"/>
      <c r="B428" s="15"/>
      <c r="C428" s="15">
        <v>45</v>
      </c>
      <c r="D428" s="15">
        <v>54</v>
      </c>
      <c r="E428" s="15">
        <v>1</v>
      </c>
      <c r="F428" s="15" t="s">
        <v>28</v>
      </c>
      <c r="G428" s="15" t="s">
        <v>28</v>
      </c>
      <c r="H428" s="12" t="s">
        <v>28</v>
      </c>
      <c r="I428" s="12" t="s">
        <v>28</v>
      </c>
      <c r="J428" s="12" t="s">
        <v>28</v>
      </c>
      <c r="K428" s="12" t="s">
        <v>28</v>
      </c>
      <c r="L428" s="12" t="s">
        <v>28</v>
      </c>
      <c r="M428" s="12" t="s">
        <v>28</v>
      </c>
      <c r="N428" s="12" t="s">
        <v>28</v>
      </c>
      <c r="O428" s="12" t="s">
        <v>28</v>
      </c>
      <c r="P428" s="12" t="s">
        <v>28</v>
      </c>
    </row>
    <row r="429" spans="1:16" ht="73.5" customHeight="1">
      <c r="A429" s="14"/>
      <c r="B429" s="13" t="s">
        <v>266</v>
      </c>
      <c r="C429" s="17" t="s">
        <v>28</v>
      </c>
      <c r="D429" s="17" t="s">
        <v>28</v>
      </c>
      <c r="E429" s="48">
        <f>(E420+E422+E424+E426+E428)/5</f>
        <v>0.93799999999999994</v>
      </c>
      <c r="F429" s="17" t="s">
        <v>28</v>
      </c>
      <c r="G429" s="17" t="s">
        <v>28</v>
      </c>
      <c r="H429" s="17" t="s">
        <v>28</v>
      </c>
      <c r="I429" s="17" t="s">
        <v>28</v>
      </c>
      <c r="J429" s="17" t="s">
        <v>28</v>
      </c>
      <c r="K429" s="17" t="s">
        <v>28</v>
      </c>
      <c r="L429" s="17" t="s">
        <v>28</v>
      </c>
      <c r="M429" s="17" t="s">
        <v>28</v>
      </c>
      <c r="N429" s="17" t="s">
        <v>28</v>
      </c>
      <c r="O429" s="17" t="s">
        <v>28</v>
      </c>
      <c r="P429" s="17" t="s">
        <v>28</v>
      </c>
    </row>
    <row r="430" spans="1:16" ht="25.5" customHeight="1">
      <c r="A430" s="14"/>
      <c r="B430" s="28" t="s">
        <v>267</v>
      </c>
      <c r="C430" s="17" t="s">
        <v>28</v>
      </c>
      <c r="D430" s="17" t="s">
        <v>28</v>
      </c>
      <c r="E430" s="17" t="s">
        <v>28</v>
      </c>
      <c r="F430" s="17" t="s">
        <v>28</v>
      </c>
      <c r="G430" s="17" t="s">
        <v>28</v>
      </c>
      <c r="H430" s="27">
        <v>4</v>
      </c>
      <c r="I430" s="27">
        <v>4</v>
      </c>
      <c r="J430" s="27">
        <f>I430/H430</f>
        <v>1</v>
      </c>
      <c r="K430" s="17" t="s">
        <v>28</v>
      </c>
      <c r="L430" s="17" t="s">
        <v>28</v>
      </c>
      <c r="M430" s="17" t="s">
        <v>28</v>
      </c>
      <c r="N430" s="17" t="s">
        <v>28</v>
      </c>
      <c r="O430" s="17" t="s">
        <v>28</v>
      </c>
      <c r="P430" s="17" t="s">
        <v>28</v>
      </c>
    </row>
    <row r="431" spans="1:16" ht="18" customHeight="1">
      <c r="A431" s="16">
        <v>2</v>
      </c>
      <c r="B431" s="60" t="s">
        <v>268</v>
      </c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  <c r="O431" s="61"/>
      <c r="P431" s="62"/>
    </row>
    <row r="432" spans="1:16" ht="30" customHeight="1">
      <c r="A432" s="59" t="s">
        <v>261</v>
      </c>
      <c r="B432" s="59"/>
      <c r="C432" s="59"/>
      <c r="D432" s="59"/>
      <c r="E432" s="59"/>
      <c r="F432" s="59"/>
      <c r="G432" s="59"/>
      <c r="H432" s="12" t="s">
        <v>28</v>
      </c>
      <c r="I432" s="12" t="s">
        <v>28</v>
      </c>
      <c r="J432" s="12" t="s">
        <v>28</v>
      </c>
      <c r="K432" s="12" t="s">
        <v>28</v>
      </c>
      <c r="L432" s="12" t="s">
        <v>28</v>
      </c>
      <c r="M432" s="12" t="s">
        <v>28</v>
      </c>
      <c r="N432" s="12" t="s">
        <v>28</v>
      </c>
      <c r="O432" s="12" t="s">
        <v>28</v>
      </c>
      <c r="P432" s="12" t="s">
        <v>28</v>
      </c>
    </row>
    <row r="433" spans="1:16">
      <c r="A433" s="15"/>
      <c r="B433" s="15"/>
      <c r="C433" s="15">
        <v>61</v>
      </c>
      <c r="D433" s="15">
        <v>73.599999999999994</v>
      </c>
      <c r="E433" s="15">
        <v>1</v>
      </c>
      <c r="F433" s="15" t="s">
        <v>28</v>
      </c>
      <c r="G433" s="15" t="s">
        <v>28</v>
      </c>
      <c r="H433" s="12" t="s">
        <v>28</v>
      </c>
      <c r="I433" s="12" t="s">
        <v>28</v>
      </c>
      <c r="J433" s="12" t="s">
        <v>28</v>
      </c>
      <c r="K433" s="12" t="s">
        <v>28</v>
      </c>
      <c r="L433" s="12" t="s">
        <v>28</v>
      </c>
      <c r="M433" s="12" t="s">
        <v>28</v>
      </c>
      <c r="N433" s="12" t="s">
        <v>28</v>
      </c>
      <c r="O433" s="12" t="s">
        <v>28</v>
      </c>
      <c r="P433" s="12" t="s">
        <v>28</v>
      </c>
    </row>
    <row r="434" spans="1:16" ht="30" customHeight="1">
      <c r="A434" s="59" t="s">
        <v>262</v>
      </c>
      <c r="B434" s="59"/>
      <c r="C434" s="59"/>
      <c r="D434" s="59"/>
      <c r="E434" s="59"/>
      <c r="F434" s="59"/>
      <c r="G434" s="59"/>
      <c r="H434" s="12" t="s">
        <v>28</v>
      </c>
      <c r="I434" s="12" t="s">
        <v>28</v>
      </c>
      <c r="J434" s="12" t="s">
        <v>28</v>
      </c>
      <c r="K434" s="12" t="s">
        <v>28</v>
      </c>
      <c r="L434" s="12" t="s">
        <v>28</v>
      </c>
      <c r="M434" s="12" t="s">
        <v>28</v>
      </c>
      <c r="N434" s="12" t="s">
        <v>28</v>
      </c>
      <c r="O434" s="12" t="s">
        <v>28</v>
      </c>
      <c r="P434" s="12" t="s">
        <v>28</v>
      </c>
    </row>
    <row r="435" spans="1:16">
      <c r="A435" s="15"/>
      <c r="B435" s="15"/>
      <c r="C435" s="15">
        <v>54.5</v>
      </c>
      <c r="D435" s="15">
        <v>39.1</v>
      </c>
      <c r="E435" s="15">
        <v>0.72</v>
      </c>
      <c r="F435" s="15" t="s">
        <v>28</v>
      </c>
      <c r="G435" s="15" t="s">
        <v>28</v>
      </c>
      <c r="H435" s="12" t="s">
        <v>28</v>
      </c>
      <c r="I435" s="12" t="s">
        <v>28</v>
      </c>
      <c r="J435" s="12" t="s">
        <v>28</v>
      </c>
      <c r="K435" s="12" t="s">
        <v>28</v>
      </c>
      <c r="L435" s="12" t="s">
        <v>28</v>
      </c>
      <c r="M435" s="12" t="s">
        <v>28</v>
      </c>
      <c r="N435" s="12" t="s">
        <v>28</v>
      </c>
      <c r="O435" s="12" t="s">
        <v>28</v>
      </c>
      <c r="P435" s="12" t="s">
        <v>28</v>
      </c>
    </row>
    <row r="436" spans="1:16" ht="30" customHeight="1">
      <c r="A436" s="59" t="s">
        <v>263</v>
      </c>
      <c r="B436" s="59"/>
      <c r="C436" s="59"/>
      <c r="D436" s="59"/>
      <c r="E436" s="59"/>
      <c r="F436" s="59"/>
      <c r="G436" s="59"/>
      <c r="H436" s="12" t="s">
        <v>28</v>
      </c>
      <c r="I436" s="12" t="s">
        <v>28</v>
      </c>
      <c r="J436" s="12" t="s">
        <v>28</v>
      </c>
      <c r="K436" s="12" t="s">
        <v>28</v>
      </c>
      <c r="L436" s="12" t="s">
        <v>28</v>
      </c>
      <c r="M436" s="12" t="s">
        <v>28</v>
      </c>
      <c r="N436" s="12" t="s">
        <v>28</v>
      </c>
      <c r="O436" s="12" t="s">
        <v>28</v>
      </c>
      <c r="P436" s="12" t="s">
        <v>28</v>
      </c>
    </row>
    <row r="437" spans="1:16">
      <c r="A437" s="15"/>
      <c r="B437" s="15"/>
      <c r="C437" s="15">
        <v>63</v>
      </c>
      <c r="D437" s="15">
        <v>64.2</v>
      </c>
      <c r="E437" s="15">
        <v>1</v>
      </c>
      <c r="F437" s="15" t="s">
        <v>28</v>
      </c>
      <c r="G437" s="15" t="s">
        <v>28</v>
      </c>
      <c r="H437" s="12" t="s">
        <v>28</v>
      </c>
      <c r="I437" s="12" t="s">
        <v>28</v>
      </c>
      <c r="J437" s="12" t="s">
        <v>28</v>
      </c>
      <c r="K437" s="12" t="s">
        <v>28</v>
      </c>
      <c r="L437" s="12" t="s">
        <v>28</v>
      </c>
      <c r="M437" s="12" t="s">
        <v>28</v>
      </c>
      <c r="N437" s="12" t="s">
        <v>28</v>
      </c>
      <c r="O437" s="12" t="s">
        <v>28</v>
      </c>
      <c r="P437" s="12" t="s">
        <v>28</v>
      </c>
    </row>
    <row r="438" spans="1:16" ht="30" customHeight="1">
      <c r="A438" s="59" t="s">
        <v>264</v>
      </c>
      <c r="B438" s="59"/>
      <c r="C438" s="59"/>
      <c r="D438" s="59"/>
      <c r="E438" s="59"/>
      <c r="F438" s="59"/>
      <c r="G438" s="59"/>
      <c r="H438" s="12" t="s">
        <v>28</v>
      </c>
      <c r="I438" s="12" t="s">
        <v>28</v>
      </c>
      <c r="J438" s="12" t="s">
        <v>28</v>
      </c>
      <c r="K438" s="12" t="s">
        <v>28</v>
      </c>
      <c r="L438" s="12" t="s">
        <v>28</v>
      </c>
      <c r="M438" s="12" t="s">
        <v>28</v>
      </c>
      <c r="N438" s="12" t="s">
        <v>28</v>
      </c>
      <c r="O438" s="12" t="s">
        <v>28</v>
      </c>
      <c r="P438" s="12" t="s">
        <v>28</v>
      </c>
    </row>
    <row r="439" spans="1:16">
      <c r="A439" s="15"/>
      <c r="B439" s="15"/>
      <c r="C439" s="15">
        <v>42</v>
      </c>
      <c r="D439" s="15">
        <v>40.799999999999997</v>
      </c>
      <c r="E439" s="15">
        <v>0.97</v>
      </c>
      <c r="F439" s="15" t="s">
        <v>28</v>
      </c>
      <c r="G439" s="15" t="s">
        <v>28</v>
      </c>
      <c r="H439" s="12" t="s">
        <v>28</v>
      </c>
      <c r="I439" s="12" t="s">
        <v>28</v>
      </c>
      <c r="J439" s="12" t="s">
        <v>28</v>
      </c>
      <c r="K439" s="12" t="s">
        <v>28</v>
      </c>
      <c r="L439" s="12" t="s">
        <v>28</v>
      </c>
      <c r="M439" s="12" t="s">
        <v>28</v>
      </c>
      <c r="N439" s="12" t="s">
        <v>28</v>
      </c>
      <c r="O439" s="12" t="s">
        <v>28</v>
      </c>
      <c r="P439" s="12" t="s">
        <v>28</v>
      </c>
    </row>
    <row r="440" spans="1:16" ht="17.25" customHeight="1">
      <c r="A440" s="59" t="s">
        <v>265</v>
      </c>
      <c r="B440" s="59"/>
      <c r="C440" s="59"/>
      <c r="D440" s="59"/>
      <c r="E440" s="59"/>
      <c r="F440" s="59"/>
      <c r="G440" s="59"/>
      <c r="H440" s="12" t="s">
        <v>28</v>
      </c>
      <c r="I440" s="12" t="s">
        <v>28</v>
      </c>
      <c r="J440" s="12" t="s">
        <v>28</v>
      </c>
      <c r="K440" s="12" t="s">
        <v>28</v>
      </c>
      <c r="L440" s="12" t="s">
        <v>28</v>
      </c>
      <c r="M440" s="12" t="s">
        <v>28</v>
      </c>
      <c r="N440" s="12" t="s">
        <v>28</v>
      </c>
      <c r="O440" s="12" t="s">
        <v>28</v>
      </c>
      <c r="P440" s="12" t="s">
        <v>28</v>
      </c>
    </row>
    <row r="441" spans="1:16">
      <c r="A441" s="15"/>
      <c r="B441" s="15"/>
      <c r="C441" s="15">
        <v>45</v>
      </c>
      <c r="D441" s="15">
        <v>54</v>
      </c>
      <c r="E441" s="47">
        <v>1</v>
      </c>
      <c r="F441" s="15" t="s">
        <v>28</v>
      </c>
      <c r="G441" s="15" t="s">
        <v>28</v>
      </c>
      <c r="H441" s="12" t="s">
        <v>28</v>
      </c>
      <c r="I441" s="12" t="s">
        <v>28</v>
      </c>
      <c r="J441" s="12" t="s">
        <v>28</v>
      </c>
      <c r="K441" s="12" t="s">
        <v>28</v>
      </c>
      <c r="L441" s="12" t="s">
        <v>28</v>
      </c>
      <c r="M441" s="12" t="s">
        <v>28</v>
      </c>
      <c r="N441" s="12" t="s">
        <v>28</v>
      </c>
      <c r="O441" s="12" t="s">
        <v>28</v>
      </c>
      <c r="P441" s="12" t="s">
        <v>28</v>
      </c>
    </row>
    <row r="442" spans="1:16" ht="28.5" customHeight="1">
      <c r="A442" s="59" t="s">
        <v>269</v>
      </c>
      <c r="B442" s="59"/>
      <c r="C442" s="59"/>
      <c r="D442" s="59"/>
      <c r="E442" s="59"/>
      <c r="F442" s="59"/>
      <c r="G442" s="59"/>
      <c r="H442" s="12" t="s">
        <v>28</v>
      </c>
      <c r="I442" s="12" t="s">
        <v>28</v>
      </c>
      <c r="J442" s="12" t="s">
        <v>28</v>
      </c>
      <c r="K442" s="12" t="s">
        <v>28</v>
      </c>
      <c r="L442" s="12" t="s">
        <v>28</v>
      </c>
      <c r="M442" s="12" t="s">
        <v>28</v>
      </c>
      <c r="N442" s="12" t="s">
        <v>28</v>
      </c>
      <c r="O442" s="12" t="s">
        <v>28</v>
      </c>
      <c r="P442" s="12" t="s">
        <v>28</v>
      </c>
    </row>
    <row r="443" spans="1:16">
      <c r="A443" s="15"/>
      <c r="B443" s="15"/>
      <c r="C443" s="15">
        <v>90</v>
      </c>
      <c r="D443" s="15">
        <v>90</v>
      </c>
      <c r="E443" s="47">
        <v>1</v>
      </c>
      <c r="F443" s="15" t="s">
        <v>28</v>
      </c>
      <c r="G443" s="15" t="s">
        <v>28</v>
      </c>
      <c r="H443" s="12" t="s">
        <v>28</v>
      </c>
      <c r="I443" s="12" t="s">
        <v>28</v>
      </c>
      <c r="J443" s="12" t="s">
        <v>28</v>
      </c>
      <c r="K443" s="12" t="s">
        <v>28</v>
      </c>
      <c r="L443" s="12" t="s">
        <v>28</v>
      </c>
      <c r="M443" s="12" t="s">
        <v>28</v>
      </c>
      <c r="N443" s="12" t="s">
        <v>28</v>
      </c>
      <c r="O443" s="12" t="s">
        <v>28</v>
      </c>
      <c r="P443" s="12" t="s">
        <v>28</v>
      </c>
    </row>
    <row r="444" spans="1:16" ht="73.5" customHeight="1">
      <c r="A444" s="14"/>
      <c r="B444" s="13" t="s">
        <v>270</v>
      </c>
      <c r="C444" s="17" t="s">
        <v>28</v>
      </c>
      <c r="D444" s="17" t="s">
        <v>28</v>
      </c>
      <c r="E444" s="48">
        <f>(E433+E435+E437+E439+E441+E443)/6</f>
        <v>0.94833333333333325</v>
      </c>
      <c r="F444" s="17" t="s">
        <v>28</v>
      </c>
      <c r="G444" s="17" t="s">
        <v>28</v>
      </c>
      <c r="H444" s="17" t="s">
        <v>28</v>
      </c>
      <c r="I444" s="17" t="s">
        <v>28</v>
      </c>
      <c r="J444" s="17" t="s">
        <v>28</v>
      </c>
      <c r="K444" s="17" t="s">
        <v>28</v>
      </c>
      <c r="L444" s="17" t="s">
        <v>28</v>
      </c>
      <c r="M444" s="17" t="s">
        <v>28</v>
      </c>
      <c r="N444" s="17" t="s">
        <v>28</v>
      </c>
      <c r="O444" s="17" t="s">
        <v>28</v>
      </c>
      <c r="P444" s="17" t="s">
        <v>28</v>
      </c>
    </row>
    <row r="445" spans="1:16" ht="25.5" customHeight="1">
      <c r="A445" s="14"/>
      <c r="B445" s="28" t="s">
        <v>271</v>
      </c>
      <c r="C445" s="17" t="s">
        <v>28</v>
      </c>
      <c r="D445" s="17" t="s">
        <v>28</v>
      </c>
      <c r="E445" s="17" t="s">
        <v>28</v>
      </c>
      <c r="F445" s="17" t="s">
        <v>28</v>
      </c>
      <c r="G445" s="17" t="s">
        <v>28</v>
      </c>
      <c r="H445" s="27">
        <v>4</v>
      </c>
      <c r="I445" s="27">
        <v>4</v>
      </c>
      <c r="J445" s="27">
        <f>I445/H445</f>
        <v>1</v>
      </c>
      <c r="K445" s="17" t="s">
        <v>28</v>
      </c>
      <c r="L445" s="17" t="s">
        <v>28</v>
      </c>
      <c r="M445" s="17" t="s">
        <v>28</v>
      </c>
      <c r="N445" s="17" t="s">
        <v>28</v>
      </c>
      <c r="O445" s="17" t="s">
        <v>28</v>
      </c>
      <c r="P445" s="17" t="s">
        <v>28</v>
      </c>
    </row>
    <row r="446" spans="1:16" ht="18" customHeight="1">
      <c r="A446" s="16">
        <v>3</v>
      </c>
      <c r="B446" s="60" t="s">
        <v>272</v>
      </c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1"/>
      <c r="P446" s="62"/>
    </row>
    <row r="447" spans="1:16" ht="30" customHeight="1">
      <c r="A447" s="59" t="s">
        <v>261</v>
      </c>
      <c r="B447" s="59"/>
      <c r="C447" s="59"/>
      <c r="D447" s="59"/>
      <c r="E447" s="59"/>
      <c r="F447" s="59"/>
      <c r="G447" s="59"/>
      <c r="H447" s="12" t="s">
        <v>28</v>
      </c>
      <c r="I447" s="12" t="s">
        <v>28</v>
      </c>
      <c r="J447" s="12" t="s">
        <v>28</v>
      </c>
      <c r="K447" s="12" t="s">
        <v>28</v>
      </c>
      <c r="L447" s="12" t="s">
        <v>28</v>
      </c>
      <c r="M447" s="12" t="s">
        <v>28</v>
      </c>
      <c r="N447" s="12" t="s">
        <v>28</v>
      </c>
      <c r="O447" s="12" t="s">
        <v>28</v>
      </c>
      <c r="P447" s="12" t="s">
        <v>28</v>
      </c>
    </row>
    <row r="448" spans="1:16">
      <c r="A448" s="15"/>
      <c r="B448" s="15"/>
      <c r="C448" s="15">
        <v>61</v>
      </c>
      <c r="D448" s="15">
        <v>73.599999999999994</v>
      </c>
      <c r="E448" s="15">
        <v>1</v>
      </c>
      <c r="F448" s="15" t="s">
        <v>28</v>
      </c>
      <c r="G448" s="15" t="s">
        <v>28</v>
      </c>
      <c r="H448" s="12" t="s">
        <v>28</v>
      </c>
      <c r="I448" s="12" t="s">
        <v>28</v>
      </c>
      <c r="J448" s="12" t="s">
        <v>28</v>
      </c>
      <c r="K448" s="12" t="s">
        <v>28</v>
      </c>
      <c r="L448" s="12" t="s">
        <v>28</v>
      </c>
      <c r="M448" s="12" t="s">
        <v>28</v>
      </c>
      <c r="N448" s="12" t="s">
        <v>28</v>
      </c>
      <c r="O448" s="12" t="s">
        <v>28</v>
      </c>
      <c r="P448" s="12" t="s">
        <v>28</v>
      </c>
    </row>
    <row r="449" spans="1:16" ht="30" customHeight="1">
      <c r="A449" s="59" t="s">
        <v>262</v>
      </c>
      <c r="B449" s="59"/>
      <c r="C449" s="59"/>
      <c r="D449" s="59"/>
      <c r="E449" s="59"/>
      <c r="F449" s="59"/>
      <c r="G449" s="59"/>
      <c r="H449" s="12" t="s">
        <v>28</v>
      </c>
      <c r="I449" s="12" t="s">
        <v>28</v>
      </c>
      <c r="J449" s="12" t="s">
        <v>28</v>
      </c>
      <c r="K449" s="12" t="s">
        <v>28</v>
      </c>
      <c r="L449" s="12" t="s">
        <v>28</v>
      </c>
      <c r="M449" s="12" t="s">
        <v>28</v>
      </c>
      <c r="N449" s="12" t="s">
        <v>28</v>
      </c>
      <c r="O449" s="12" t="s">
        <v>28</v>
      </c>
      <c r="P449" s="12" t="s">
        <v>28</v>
      </c>
    </row>
    <row r="450" spans="1:16">
      <c r="A450" s="15"/>
      <c r="B450" s="15"/>
      <c r="C450" s="15">
        <v>54.5</v>
      </c>
      <c r="D450" s="15">
        <v>39.1</v>
      </c>
      <c r="E450" s="15">
        <v>0.72</v>
      </c>
      <c r="F450" s="15" t="s">
        <v>28</v>
      </c>
      <c r="G450" s="15" t="s">
        <v>28</v>
      </c>
      <c r="H450" s="12" t="s">
        <v>28</v>
      </c>
      <c r="I450" s="12" t="s">
        <v>28</v>
      </c>
      <c r="J450" s="12" t="s">
        <v>28</v>
      </c>
      <c r="K450" s="12" t="s">
        <v>28</v>
      </c>
      <c r="L450" s="12" t="s">
        <v>28</v>
      </c>
      <c r="M450" s="12" t="s">
        <v>28</v>
      </c>
      <c r="N450" s="12" t="s">
        <v>28</v>
      </c>
      <c r="O450" s="12" t="s">
        <v>28</v>
      </c>
      <c r="P450" s="12" t="s">
        <v>28</v>
      </c>
    </row>
    <row r="451" spans="1:16" ht="30" customHeight="1">
      <c r="A451" s="59" t="s">
        <v>263</v>
      </c>
      <c r="B451" s="59"/>
      <c r="C451" s="59"/>
      <c r="D451" s="59"/>
      <c r="E451" s="59"/>
      <c r="F451" s="59"/>
      <c r="G451" s="59"/>
      <c r="H451" s="12" t="s">
        <v>28</v>
      </c>
      <c r="I451" s="12" t="s">
        <v>28</v>
      </c>
      <c r="J451" s="12" t="s">
        <v>28</v>
      </c>
      <c r="K451" s="12" t="s">
        <v>28</v>
      </c>
      <c r="L451" s="12" t="s">
        <v>28</v>
      </c>
      <c r="M451" s="12" t="s">
        <v>28</v>
      </c>
      <c r="N451" s="12" t="s">
        <v>28</v>
      </c>
      <c r="O451" s="12" t="s">
        <v>28</v>
      </c>
      <c r="P451" s="12" t="s">
        <v>28</v>
      </c>
    </row>
    <row r="452" spans="1:16">
      <c r="A452" s="15"/>
      <c r="B452" s="15"/>
      <c r="C452" s="15">
        <v>63</v>
      </c>
      <c r="D452" s="15">
        <v>64.2</v>
      </c>
      <c r="E452" s="15">
        <v>1</v>
      </c>
      <c r="F452" s="15" t="s">
        <v>28</v>
      </c>
      <c r="G452" s="15" t="s">
        <v>28</v>
      </c>
      <c r="H452" s="12" t="s">
        <v>28</v>
      </c>
      <c r="I452" s="12" t="s">
        <v>28</v>
      </c>
      <c r="J452" s="12" t="s">
        <v>28</v>
      </c>
      <c r="K452" s="12" t="s">
        <v>28</v>
      </c>
      <c r="L452" s="12" t="s">
        <v>28</v>
      </c>
      <c r="M452" s="12" t="s">
        <v>28</v>
      </c>
      <c r="N452" s="12" t="s">
        <v>28</v>
      </c>
      <c r="O452" s="12" t="s">
        <v>28</v>
      </c>
      <c r="P452" s="12" t="s">
        <v>28</v>
      </c>
    </row>
    <row r="453" spans="1:16" ht="45.75" customHeight="1">
      <c r="A453" s="59" t="s">
        <v>264</v>
      </c>
      <c r="B453" s="59"/>
      <c r="C453" s="59"/>
      <c r="D453" s="59"/>
      <c r="E453" s="59"/>
      <c r="F453" s="59"/>
      <c r="G453" s="59"/>
      <c r="H453" s="12" t="s">
        <v>28</v>
      </c>
      <c r="I453" s="12" t="s">
        <v>28</v>
      </c>
      <c r="J453" s="12" t="s">
        <v>28</v>
      </c>
      <c r="K453" s="12" t="s">
        <v>28</v>
      </c>
      <c r="L453" s="12" t="s">
        <v>28</v>
      </c>
      <c r="M453" s="12" t="s">
        <v>28</v>
      </c>
      <c r="N453" s="12" t="s">
        <v>28</v>
      </c>
      <c r="O453" s="12" t="s">
        <v>28</v>
      </c>
      <c r="P453" s="12" t="s">
        <v>28</v>
      </c>
    </row>
    <row r="454" spans="1:16">
      <c r="A454" s="15"/>
      <c r="B454" s="15"/>
      <c r="C454" s="15">
        <v>42</v>
      </c>
      <c r="D454" s="15">
        <v>40.799999999999997</v>
      </c>
      <c r="E454" s="15">
        <v>0.97</v>
      </c>
      <c r="F454" s="15" t="s">
        <v>28</v>
      </c>
      <c r="G454" s="15" t="s">
        <v>28</v>
      </c>
      <c r="H454" s="12" t="s">
        <v>28</v>
      </c>
      <c r="I454" s="12" t="s">
        <v>28</v>
      </c>
      <c r="J454" s="12" t="s">
        <v>28</v>
      </c>
      <c r="K454" s="12" t="s">
        <v>28</v>
      </c>
      <c r="L454" s="12" t="s">
        <v>28</v>
      </c>
      <c r="M454" s="12" t="s">
        <v>28</v>
      </c>
      <c r="N454" s="12" t="s">
        <v>28</v>
      </c>
      <c r="O454" s="12" t="s">
        <v>28</v>
      </c>
      <c r="P454" s="12" t="s">
        <v>28</v>
      </c>
    </row>
    <row r="455" spans="1:16" ht="17.25" customHeight="1">
      <c r="A455" s="59" t="s">
        <v>265</v>
      </c>
      <c r="B455" s="59"/>
      <c r="C455" s="59"/>
      <c r="D455" s="59"/>
      <c r="E455" s="59"/>
      <c r="F455" s="59"/>
      <c r="G455" s="59"/>
      <c r="H455" s="12" t="s">
        <v>28</v>
      </c>
      <c r="I455" s="12" t="s">
        <v>28</v>
      </c>
      <c r="J455" s="12" t="s">
        <v>28</v>
      </c>
      <c r="K455" s="12" t="s">
        <v>28</v>
      </c>
      <c r="L455" s="12" t="s">
        <v>28</v>
      </c>
      <c r="M455" s="12" t="s">
        <v>28</v>
      </c>
      <c r="N455" s="12" t="s">
        <v>28</v>
      </c>
      <c r="O455" s="12" t="s">
        <v>28</v>
      </c>
      <c r="P455" s="12" t="s">
        <v>28</v>
      </c>
    </row>
    <row r="456" spans="1:16">
      <c r="A456" s="15"/>
      <c r="B456" s="15"/>
      <c r="C456" s="15">
        <v>45</v>
      </c>
      <c r="D456" s="15">
        <v>54</v>
      </c>
      <c r="E456" s="47">
        <v>1</v>
      </c>
      <c r="F456" s="15" t="s">
        <v>28</v>
      </c>
      <c r="G456" s="15" t="s">
        <v>28</v>
      </c>
      <c r="H456" s="12" t="s">
        <v>28</v>
      </c>
      <c r="I456" s="12" t="s">
        <v>28</v>
      </c>
      <c r="J456" s="12" t="s">
        <v>28</v>
      </c>
      <c r="K456" s="12" t="s">
        <v>28</v>
      </c>
      <c r="L456" s="12" t="s">
        <v>28</v>
      </c>
      <c r="M456" s="12" t="s">
        <v>28</v>
      </c>
      <c r="N456" s="12" t="s">
        <v>28</v>
      </c>
      <c r="O456" s="12" t="s">
        <v>28</v>
      </c>
      <c r="P456" s="12" t="s">
        <v>28</v>
      </c>
    </row>
    <row r="457" spans="1:16" ht="28.5" customHeight="1">
      <c r="A457" s="59" t="s">
        <v>269</v>
      </c>
      <c r="B457" s="59"/>
      <c r="C457" s="59"/>
      <c r="D457" s="59"/>
      <c r="E457" s="59"/>
      <c r="F457" s="59"/>
      <c r="G457" s="59"/>
      <c r="H457" s="12" t="s">
        <v>28</v>
      </c>
      <c r="I457" s="12" t="s">
        <v>28</v>
      </c>
      <c r="J457" s="12" t="s">
        <v>28</v>
      </c>
      <c r="K457" s="12" t="s">
        <v>28</v>
      </c>
      <c r="L457" s="12" t="s">
        <v>28</v>
      </c>
      <c r="M457" s="12" t="s">
        <v>28</v>
      </c>
      <c r="N457" s="12" t="s">
        <v>28</v>
      </c>
      <c r="O457" s="12" t="s">
        <v>28</v>
      </c>
      <c r="P457" s="12" t="s">
        <v>28</v>
      </c>
    </row>
    <row r="458" spans="1:16">
      <c r="A458" s="15"/>
      <c r="B458" s="15"/>
      <c r="C458" s="15">
        <v>90</v>
      </c>
      <c r="D458" s="15">
        <v>90</v>
      </c>
      <c r="E458" s="15">
        <v>1</v>
      </c>
      <c r="F458" s="15" t="s">
        <v>28</v>
      </c>
      <c r="G458" s="15" t="s">
        <v>28</v>
      </c>
      <c r="H458" s="12" t="s">
        <v>28</v>
      </c>
      <c r="I458" s="12" t="s">
        <v>28</v>
      </c>
      <c r="J458" s="12" t="s">
        <v>28</v>
      </c>
      <c r="K458" s="12" t="s">
        <v>28</v>
      </c>
      <c r="L458" s="12" t="s">
        <v>28</v>
      </c>
      <c r="M458" s="12" t="s">
        <v>28</v>
      </c>
      <c r="N458" s="12" t="s">
        <v>28</v>
      </c>
      <c r="O458" s="12" t="s">
        <v>28</v>
      </c>
      <c r="P458" s="12" t="s">
        <v>28</v>
      </c>
    </row>
    <row r="459" spans="1:16" ht="73.5" customHeight="1">
      <c r="A459" s="14"/>
      <c r="B459" s="13" t="s">
        <v>274</v>
      </c>
      <c r="C459" s="17" t="s">
        <v>28</v>
      </c>
      <c r="D459" s="17" t="s">
        <v>28</v>
      </c>
      <c r="E459" s="48">
        <f>(E448+E450+E452+E454+E456+E458)/6</f>
        <v>0.94833333333333325</v>
      </c>
      <c r="F459" s="17" t="s">
        <v>28</v>
      </c>
      <c r="G459" s="17" t="s">
        <v>28</v>
      </c>
      <c r="H459" s="17" t="s">
        <v>28</v>
      </c>
      <c r="I459" s="17" t="s">
        <v>28</v>
      </c>
      <c r="J459" s="17" t="s">
        <v>28</v>
      </c>
      <c r="K459" s="17" t="s">
        <v>28</v>
      </c>
      <c r="L459" s="17" t="s">
        <v>28</v>
      </c>
      <c r="M459" s="17" t="s">
        <v>28</v>
      </c>
      <c r="N459" s="17" t="s">
        <v>28</v>
      </c>
      <c r="O459" s="17" t="s">
        <v>28</v>
      </c>
      <c r="P459" s="17" t="s">
        <v>28</v>
      </c>
    </row>
    <row r="460" spans="1:16" ht="25.5" customHeight="1">
      <c r="A460" s="14"/>
      <c r="B460" s="28" t="s">
        <v>275</v>
      </c>
      <c r="C460" s="17" t="s">
        <v>28</v>
      </c>
      <c r="D460" s="17" t="s">
        <v>28</v>
      </c>
      <c r="E460" s="17" t="s">
        <v>28</v>
      </c>
      <c r="F460" s="17" t="s">
        <v>28</v>
      </c>
      <c r="G460" s="17" t="s">
        <v>28</v>
      </c>
      <c r="H460" s="27">
        <v>19</v>
      </c>
      <c r="I460" s="27">
        <v>19</v>
      </c>
      <c r="J460" s="27">
        <f>I460/H460</f>
        <v>1</v>
      </c>
      <c r="K460" s="17" t="s">
        <v>28</v>
      </c>
      <c r="L460" s="17" t="s">
        <v>28</v>
      </c>
      <c r="M460" s="17" t="s">
        <v>28</v>
      </c>
      <c r="N460" s="17" t="s">
        <v>28</v>
      </c>
      <c r="O460" s="17" t="s">
        <v>28</v>
      </c>
      <c r="P460" s="17" t="s">
        <v>28</v>
      </c>
    </row>
    <row r="461" spans="1:16" ht="18" customHeight="1">
      <c r="A461" s="16">
        <v>4</v>
      </c>
      <c r="B461" s="60" t="s">
        <v>273</v>
      </c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  <c r="O461" s="61"/>
      <c r="P461" s="62"/>
    </row>
    <row r="462" spans="1:16" ht="30" customHeight="1">
      <c r="A462" s="59" t="s">
        <v>261</v>
      </c>
      <c r="B462" s="59"/>
      <c r="C462" s="59"/>
      <c r="D462" s="59"/>
      <c r="E462" s="59"/>
      <c r="F462" s="59"/>
      <c r="G462" s="59"/>
      <c r="H462" s="12" t="s">
        <v>28</v>
      </c>
      <c r="I462" s="12" t="s">
        <v>28</v>
      </c>
      <c r="J462" s="12" t="s">
        <v>28</v>
      </c>
      <c r="K462" s="12" t="s">
        <v>28</v>
      </c>
      <c r="L462" s="12" t="s">
        <v>28</v>
      </c>
      <c r="M462" s="12" t="s">
        <v>28</v>
      </c>
      <c r="N462" s="12" t="s">
        <v>28</v>
      </c>
      <c r="O462" s="12" t="s">
        <v>28</v>
      </c>
      <c r="P462" s="12" t="s">
        <v>28</v>
      </c>
    </row>
    <row r="463" spans="1:16">
      <c r="A463" s="15"/>
      <c r="B463" s="15"/>
      <c r="C463" s="15">
        <v>61</v>
      </c>
      <c r="D463" s="15">
        <v>73.599999999999994</v>
      </c>
      <c r="E463" s="15">
        <v>1</v>
      </c>
      <c r="F463" s="15" t="s">
        <v>28</v>
      </c>
      <c r="G463" s="15" t="s">
        <v>28</v>
      </c>
      <c r="H463" s="12" t="s">
        <v>28</v>
      </c>
      <c r="I463" s="12" t="s">
        <v>28</v>
      </c>
      <c r="J463" s="12" t="s">
        <v>28</v>
      </c>
      <c r="K463" s="12" t="s">
        <v>28</v>
      </c>
      <c r="L463" s="12" t="s">
        <v>28</v>
      </c>
      <c r="M463" s="12" t="s">
        <v>28</v>
      </c>
      <c r="N463" s="12" t="s">
        <v>28</v>
      </c>
      <c r="O463" s="12" t="s">
        <v>28</v>
      </c>
      <c r="P463" s="12" t="s">
        <v>28</v>
      </c>
    </row>
    <row r="464" spans="1:16" ht="30" customHeight="1">
      <c r="A464" s="59" t="s">
        <v>262</v>
      </c>
      <c r="B464" s="59"/>
      <c r="C464" s="59"/>
      <c r="D464" s="59"/>
      <c r="E464" s="59"/>
      <c r="F464" s="59"/>
      <c r="G464" s="59"/>
      <c r="H464" s="12" t="s">
        <v>28</v>
      </c>
      <c r="I464" s="12" t="s">
        <v>28</v>
      </c>
      <c r="J464" s="12" t="s">
        <v>28</v>
      </c>
      <c r="K464" s="12" t="s">
        <v>28</v>
      </c>
      <c r="L464" s="12" t="s">
        <v>28</v>
      </c>
      <c r="M464" s="12" t="s">
        <v>28</v>
      </c>
      <c r="N464" s="12" t="s">
        <v>28</v>
      </c>
      <c r="O464" s="12" t="s">
        <v>28</v>
      </c>
      <c r="P464" s="12" t="s">
        <v>28</v>
      </c>
    </row>
    <row r="465" spans="1:16">
      <c r="A465" s="15"/>
      <c r="B465" s="15"/>
      <c r="C465" s="15">
        <v>54.5</v>
      </c>
      <c r="D465" s="15">
        <v>39.1</v>
      </c>
      <c r="E465" s="15">
        <v>0.72</v>
      </c>
      <c r="F465" s="15" t="s">
        <v>28</v>
      </c>
      <c r="G465" s="15" t="s">
        <v>28</v>
      </c>
      <c r="H465" s="12" t="s">
        <v>28</v>
      </c>
      <c r="I465" s="12" t="s">
        <v>28</v>
      </c>
      <c r="J465" s="12" t="s">
        <v>28</v>
      </c>
      <c r="K465" s="12" t="s">
        <v>28</v>
      </c>
      <c r="L465" s="12" t="s">
        <v>28</v>
      </c>
      <c r="M465" s="12" t="s">
        <v>28</v>
      </c>
      <c r="N465" s="12" t="s">
        <v>28</v>
      </c>
      <c r="O465" s="12" t="s">
        <v>28</v>
      </c>
      <c r="P465" s="12" t="s">
        <v>28</v>
      </c>
    </row>
    <row r="466" spans="1:16" ht="30" customHeight="1">
      <c r="A466" s="59" t="s">
        <v>264</v>
      </c>
      <c r="B466" s="59"/>
      <c r="C466" s="59"/>
      <c r="D466" s="59"/>
      <c r="E466" s="59"/>
      <c r="F466" s="59"/>
      <c r="G466" s="59"/>
      <c r="H466" s="12" t="s">
        <v>28</v>
      </c>
      <c r="I466" s="12" t="s">
        <v>28</v>
      </c>
      <c r="J466" s="12" t="s">
        <v>28</v>
      </c>
      <c r="K466" s="12" t="s">
        <v>28</v>
      </c>
      <c r="L466" s="12" t="s">
        <v>28</v>
      </c>
      <c r="M466" s="12" t="s">
        <v>28</v>
      </c>
      <c r="N466" s="12" t="s">
        <v>28</v>
      </c>
      <c r="O466" s="12" t="s">
        <v>28</v>
      </c>
      <c r="P466" s="12" t="s">
        <v>28</v>
      </c>
    </row>
    <row r="467" spans="1:16">
      <c r="A467" s="15"/>
      <c r="B467" s="15"/>
      <c r="C467" s="15">
        <v>42</v>
      </c>
      <c r="D467" s="15">
        <v>40.799999999999997</v>
      </c>
      <c r="E467" s="15">
        <v>0.97</v>
      </c>
      <c r="F467" s="15" t="s">
        <v>28</v>
      </c>
      <c r="G467" s="15" t="s">
        <v>28</v>
      </c>
      <c r="H467" s="12" t="s">
        <v>28</v>
      </c>
      <c r="I467" s="12" t="s">
        <v>28</v>
      </c>
      <c r="J467" s="12" t="s">
        <v>28</v>
      </c>
      <c r="K467" s="12" t="s">
        <v>28</v>
      </c>
      <c r="L467" s="12" t="s">
        <v>28</v>
      </c>
      <c r="M467" s="12" t="s">
        <v>28</v>
      </c>
      <c r="N467" s="12" t="s">
        <v>28</v>
      </c>
      <c r="O467" s="12" t="s">
        <v>28</v>
      </c>
      <c r="P467" s="12" t="s">
        <v>28</v>
      </c>
    </row>
    <row r="468" spans="1:16" ht="17.25" customHeight="1">
      <c r="A468" s="59" t="s">
        <v>265</v>
      </c>
      <c r="B468" s="59"/>
      <c r="C468" s="59"/>
      <c r="D468" s="59"/>
      <c r="E468" s="59"/>
      <c r="F468" s="59"/>
      <c r="G468" s="59"/>
      <c r="H468" s="12" t="s">
        <v>28</v>
      </c>
      <c r="I468" s="12" t="s">
        <v>28</v>
      </c>
      <c r="J468" s="12" t="s">
        <v>28</v>
      </c>
      <c r="K468" s="12" t="s">
        <v>28</v>
      </c>
      <c r="L468" s="12" t="s">
        <v>28</v>
      </c>
      <c r="M468" s="12" t="s">
        <v>28</v>
      </c>
      <c r="N468" s="12" t="s">
        <v>28</v>
      </c>
      <c r="O468" s="12" t="s">
        <v>28</v>
      </c>
      <c r="P468" s="12" t="s">
        <v>28</v>
      </c>
    </row>
    <row r="469" spans="1:16">
      <c r="A469" s="15"/>
      <c r="B469" s="15"/>
      <c r="C469" s="15">
        <v>45</v>
      </c>
      <c r="D469" s="15">
        <v>54</v>
      </c>
      <c r="E469" s="47">
        <v>1</v>
      </c>
      <c r="F469" s="15" t="s">
        <v>28</v>
      </c>
      <c r="G469" s="15" t="s">
        <v>28</v>
      </c>
      <c r="H469" s="12" t="s">
        <v>28</v>
      </c>
      <c r="I469" s="12" t="s">
        <v>28</v>
      </c>
      <c r="J469" s="12" t="s">
        <v>28</v>
      </c>
      <c r="K469" s="12" t="s">
        <v>28</v>
      </c>
      <c r="L469" s="12" t="s">
        <v>28</v>
      </c>
      <c r="M469" s="12" t="s">
        <v>28</v>
      </c>
      <c r="N469" s="12" t="s">
        <v>28</v>
      </c>
      <c r="O469" s="12" t="s">
        <v>28</v>
      </c>
      <c r="P469" s="12" t="s">
        <v>28</v>
      </c>
    </row>
    <row r="470" spans="1:16" ht="73.5" customHeight="1">
      <c r="A470" s="14"/>
      <c r="B470" s="13" t="s">
        <v>276</v>
      </c>
      <c r="C470" s="17" t="s">
        <v>28</v>
      </c>
      <c r="D470" s="17" t="s">
        <v>28</v>
      </c>
      <c r="E470" s="48">
        <f>(E463+E465+E467+E469)/4</f>
        <v>0.92249999999999999</v>
      </c>
      <c r="F470" s="17" t="s">
        <v>28</v>
      </c>
      <c r="G470" s="17" t="s">
        <v>28</v>
      </c>
      <c r="H470" s="17" t="s">
        <v>28</v>
      </c>
      <c r="I470" s="17" t="s">
        <v>28</v>
      </c>
      <c r="J470" s="17" t="s">
        <v>28</v>
      </c>
      <c r="K470" s="17" t="s">
        <v>28</v>
      </c>
      <c r="L470" s="17" t="s">
        <v>28</v>
      </c>
      <c r="M470" s="17" t="s">
        <v>28</v>
      </c>
      <c r="N470" s="17" t="s">
        <v>28</v>
      </c>
      <c r="O470" s="17" t="s">
        <v>28</v>
      </c>
      <c r="P470" s="17" t="s">
        <v>28</v>
      </c>
    </row>
    <row r="471" spans="1:16" ht="25.5" customHeight="1">
      <c r="A471" s="14"/>
      <c r="B471" s="28" t="s">
        <v>277</v>
      </c>
      <c r="C471" s="17" t="s">
        <v>28</v>
      </c>
      <c r="D471" s="17" t="s">
        <v>28</v>
      </c>
      <c r="E471" s="17" t="s">
        <v>28</v>
      </c>
      <c r="F471" s="17" t="s">
        <v>28</v>
      </c>
      <c r="G471" s="17" t="s">
        <v>28</v>
      </c>
      <c r="H471" s="27">
        <v>1</v>
      </c>
      <c r="I471" s="27">
        <v>1</v>
      </c>
      <c r="J471" s="27">
        <f>I471/H471</f>
        <v>1</v>
      </c>
      <c r="K471" s="17" t="s">
        <v>28</v>
      </c>
      <c r="L471" s="17" t="s">
        <v>28</v>
      </c>
      <c r="M471" s="17" t="s">
        <v>28</v>
      </c>
      <c r="N471" s="17" t="s">
        <v>28</v>
      </c>
      <c r="O471" s="17" t="s">
        <v>28</v>
      </c>
      <c r="P471" s="17" t="s">
        <v>28</v>
      </c>
    </row>
    <row r="472" spans="1:16" ht="24">
      <c r="A472" s="14"/>
      <c r="B472" s="19" t="s">
        <v>49</v>
      </c>
      <c r="C472" s="17" t="s">
        <v>28</v>
      </c>
      <c r="D472" s="17" t="s">
        <v>28</v>
      </c>
      <c r="E472" s="17" t="s">
        <v>28</v>
      </c>
      <c r="F472" s="33">
        <f>(E429+E444+E459+E470)/4</f>
        <v>0.93929166666666652</v>
      </c>
      <c r="G472" s="17" t="s">
        <v>28</v>
      </c>
      <c r="H472" s="17" t="s">
        <v>28</v>
      </c>
      <c r="I472" s="17" t="s">
        <v>28</v>
      </c>
      <c r="J472" s="17" t="s">
        <v>28</v>
      </c>
      <c r="K472" s="17" t="s">
        <v>28</v>
      </c>
      <c r="L472" s="17" t="s">
        <v>28</v>
      </c>
      <c r="M472" s="17" t="s">
        <v>28</v>
      </c>
      <c r="N472" s="17" t="s">
        <v>28</v>
      </c>
      <c r="O472" s="17" t="s">
        <v>28</v>
      </c>
      <c r="P472" s="17" t="s">
        <v>28</v>
      </c>
    </row>
    <row r="473" spans="1:16" ht="24">
      <c r="A473" s="14"/>
      <c r="B473" s="21" t="s">
        <v>50</v>
      </c>
      <c r="C473" s="17" t="s">
        <v>28</v>
      </c>
      <c r="D473" s="17" t="s">
        <v>28</v>
      </c>
      <c r="E473" s="17" t="s">
        <v>28</v>
      </c>
      <c r="F473" s="17" t="s">
        <v>28</v>
      </c>
      <c r="G473" s="49">
        <f>1*F472</f>
        <v>0.93929166666666652</v>
      </c>
      <c r="H473" s="17" t="s">
        <v>28</v>
      </c>
      <c r="I473" s="17" t="s">
        <v>28</v>
      </c>
      <c r="J473" s="17" t="s">
        <v>28</v>
      </c>
      <c r="K473" s="17" t="s">
        <v>28</v>
      </c>
      <c r="L473" s="17" t="s">
        <v>28</v>
      </c>
      <c r="M473" s="17" t="s">
        <v>28</v>
      </c>
      <c r="N473" s="17" t="s">
        <v>28</v>
      </c>
      <c r="O473" s="17" t="s">
        <v>28</v>
      </c>
      <c r="P473" s="17" t="s">
        <v>28</v>
      </c>
    </row>
    <row r="474" spans="1:16" ht="36">
      <c r="A474" s="14"/>
      <c r="B474" s="22" t="s">
        <v>51</v>
      </c>
      <c r="C474" s="17" t="s">
        <v>28</v>
      </c>
      <c r="D474" s="17" t="s">
        <v>28</v>
      </c>
      <c r="E474" s="17" t="s">
        <v>28</v>
      </c>
      <c r="F474" s="17" t="s">
        <v>28</v>
      </c>
      <c r="G474" s="17" t="s">
        <v>28</v>
      </c>
      <c r="H474" s="17" t="s">
        <v>28</v>
      </c>
      <c r="I474" s="17" t="s">
        <v>28</v>
      </c>
      <c r="J474" s="17" t="s">
        <v>28</v>
      </c>
      <c r="K474" s="30">
        <v>1</v>
      </c>
      <c r="L474" s="17" t="s">
        <v>28</v>
      </c>
      <c r="M474" s="17" t="s">
        <v>28</v>
      </c>
      <c r="N474" s="17" t="s">
        <v>28</v>
      </c>
      <c r="O474" s="17" t="s">
        <v>28</v>
      </c>
      <c r="P474" s="24">
        <f>(K474)/1</f>
        <v>1</v>
      </c>
    </row>
    <row r="475" spans="1:16" ht="24">
      <c r="A475" s="14"/>
      <c r="B475" s="18" t="s">
        <v>278</v>
      </c>
      <c r="C475" s="17" t="s">
        <v>28</v>
      </c>
      <c r="D475" s="17" t="s">
        <v>28</v>
      </c>
      <c r="E475" s="17" t="s">
        <v>28</v>
      </c>
      <c r="F475" s="17" t="s">
        <v>28</v>
      </c>
      <c r="G475" s="17" t="s">
        <v>28</v>
      </c>
      <c r="H475" s="17" t="s">
        <v>28</v>
      </c>
      <c r="I475" s="17" t="s">
        <v>28</v>
      </c>
      <c r="J475" s="25">
        <f>(I430+I445+I460+I471)/(H430+H445+H460+H471)</f>
        <v>1</v>
      </c>
      <c r="K475" s="17" t="s">
        <v>28</v>
      </c>
      <c r="L475" s="17" t="s">
        <v>28</v>
      </c>
      <c r="M475" s="17" t="s">
        <v>28</v>
      </c>
      <c r="N475" s="17" t="s">
        <v>28</v>
      </c>
      <c r="O475" s="17" t="s">
        <v>28</v>
      </c>
      <c r="P475" s="17" t="s">
        <v>28</v>
      </c>
    </row>
    <row r="476" spans="1:16" ht="48">
      <c r="A476" s="14"/>
      <c r="B476" s="26" t="s">
        <v>279</v>
      </c>
      <c r="C476" s="53">
        <f>0.5*G473+0.3*P474+0.2*J475</f>
        <v>0.96964583333333332</v>
      </c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5"/>
    </row>
    <row r="477" spans="1:16">
      <c r="A477" s="63" t="s">
        <v>282</v>
      </c>
      <c r="B477" s="64"/>
      <c r="C477" s="64"/>
      <c r="D477" s="64"/>
      <c r="E477" s="64"/>
      <c r="F477" s="64"/>
      <c r="G477" s="64"/>
      <c r="H477" s="64"/>
      <c r="I477" s="64"/>
      <c r="J477" s="64"/>
      <c r="K477" s="64"/>
      <c r="L477" s="64"/>
      <c r="M477" s="64"/>
      <c r="N477" s="64"/>
      <c r="O477" s="64"/>
      <c r="P477" s="65"/>
    </row>
    <row r="478" spans="1:16" ht="18" customHeight="1">
      <c r="A478" s="16">
        <v>1</v>
      </c>
      <c r="B478" s="60" t="s">
        <v>284</v>
      </c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  <c r="O478" s="61"/>
      <c r="P478" s="62"/>
    </row>
    <row r="479" spans="1:16" ht="63" customHeight="1">
      <c r="A479" s="59" t="s">
        <v>315</v>
      </c>
      <c r="B479" s="59"/>
      <c r="C479" s="59"/>
      <c r="D479" s="59"/>
      <c r="E479" s="59"/>
      <c r="F479" s="59"/>
      <c r="G479" s="59"/>
      <c r="H479" s="12" t="s">
        <v>28</v>
      </c>
      <c r="I479" s="12" t="s">
        <v>28</v>
      </c>
      <c r="J479" s="12" t="s">
        <v>28</v>
      </c>
      <c r="K479" s="12" t="s">
        <v>28</v>
      </c>
      <c r="L479" s="12" t="s">
        <v>28</v>
      </c>
      <c r="M479" s="12" t="s">
        <v>28</v>
      </c>
      <c r="N479" s="12" t="s">
        <v>28</v>
      </c>
      <c r="O479" s="12" t="s">
        <v>28</v>
      </c>
      <c r="P479" s="12" t="s">
        <v>28</v>
      </c>
    </row>
    <row r="480" spans="1:16" ht="15" customHeight="1">
      <c r="A480" s="59" t="s">
        <v>316</v>
      </c>
      <c r="B480" s="59"/>
      <c r="C480" s="59"/>
      <c r="D480" s="59"/>
      <c r="E480" s="59"/>
      <c r="F480" s="59"/>
      <c r="G480" s="59"/>
      <c r="H480" s="12" t="s">
        <v>28</v>
      </c>
      <c r="I480" s="12" t="s">
        <v>28</v>
      </c>
      <c r="J480" s="12" t="s">
        <v>28</v>
      </c>
      <c r="K480" s="12" t="s">
        <v>28</v>
      </c>
      <c r="L480" s="12" t="s">
        <v>28</v>
      </c>
      <c r="M480" s="12" t="s">
        <v>28</v>
      </c>
      <c r="N480" s="12" t="s">
        <v>28</v>
      </c>
      <c r="O480" s="12" t="s">
        <v>28</v>
      </c>
      <c r="P480" s="12" t="s">
        <v>28</v>
      </c>
    </row>
    <row r="481" spans="1:16">
      <c r="A481" s="15"/>
      <c r="B481" s="15"/>
      <c r="C481" s="15">
        <v>15</v>
      </c>
      <c r="D481" s="15">
        <v>15</v>
      </c>
      <c r="E481" s="15">
        <f>D481/C481</f>
        <v>1</v>
      </c>
      <c r="F481" s="15"/>
      <c r="G481" s="15"/>
      <c r="H481" s="12" t="s">
        <v>28</v>
      </c>
      <c r="I481" s="12" t="s">
        <v>28</v>
      </c>
      <c r="J481" s="12" t="s">
        <v>28</v>
      </c>
      <c r="K481" s="12" t="s">
        <v>28</v>
      </c>
      <c r="L481" s="12" t="s">
        <v>28</v>
      </c>
      <c r="M481" s="12" t="s">
        <v>28</v>
      </c>
      <c r="N481" s="12" t="s">
        <v>28</v>
      </c>
      <c r="O481" s="12" t="s">
        <v>28</v>
      </c>
      <c r="P481" s="12" t="s">
        <v>28</v>
      </c>
    </row>
    <row r="482" spans="1:16" ht="15" customHeight="1">
      <c r="A482" s="59" t="s">
        <v>317</v>
      </c>
      <c r="B482" s="59"/>
      <c r="C482" s="59"/>
      <c r="D482" s="59"/>
      <c r="E482" s="59"/>
      <c r="F482" s="59"/>
      <c r="G482" s="59"/>
      <c r="H482" s="12" t="s">
        <v>28</v>
      </c>
      <c r="I482" s="12" t="s">
        <v>28</v>
      </c>
      <c r="J482" s="12" t="s">
        <v>28</v>
      </c>
      <c r="K482" s="12" t="s">
        <v>28</v>
      </c>
      <c r="L482" s="12" t="s">
        <v>28</v>
      </c>
      <c r="M482" s="12" t="s">
        <v>28</v>
      </c>
      <c r="N482" s="12" t="s">
        <v>28</v>
      </c>
      <c r="O482" s="12" t="s">
        <v>28</v>
      </c>
      <c r="P482" s="12" t="s">
        <v>28</v>
      </c>
    </row>
    <row r="483" spans="1:16">
      <c r="A483" s="15"/>
      <c r="B483" s="15"/>
      <c r="C483" s="15">
        <v>15</v>
      </c>
      <c r="D483" s="15">
        <v>15</v>
      </c>
      <c r="E483" s="15">
        <f>D483/C483</f>
        <v>1</v>
      </c>
      <c r="F483" s="15"/>
      <c r="G483" s="15"/>
      <c r="H483" s="12" t="s">
        <v>28</v>
      </c>
      <c r="I483" s="12" t="s">
        <v>28</v>
      </c>
      <c r="J483" s="12" t="s">
        <v>28</v>
      </c>
      <c r="K483" s="12" t="s">
        <v>28</v>
      </c>
      <c r="L483" s="12" t="s">
        <v>28</v>
      </c>
      <c r="M483" s="12" t="s">
        <v>28</v>
      </c>
      <c r="N483" s="12" t="s">
        <v>28</v>
      </c>
      <c r="O483" s="12" t="s">
        <v>28</v>
      </c>
      <c r="P483" s="12" t="s">
        <v>28</v>
      </c>
    </row>
    <row r="484" spans="1:16" ht="57" customHeight="1">
      <c r="A484" s="59" t="s">
        <v>318</v>
      </c>
      <c r="B484" s="59"/>
      <c r="C484" s="59"/>
      <c r="D484" s="59"/>
      <c r="E484" s="59"/>
      <c r="F484" s="59"/>
      <c r="G484" s="59"/>
      <c r="H484" s="12" t="s">
        <v>28</v>
      </c>
      <c r="I484" s="12" t="s">
        <v>28</v>
      </c>
      <c r="J484" s="12" t="s">
        <v>28</v>
      </c>
      <c r="K484" s="12" t="s">
        <v>28</v>
      </c>
      <c r="L484" s="12" t="s">
        <v>28</v>
      </c>
      <c r="M484" s="12" t="s">
        <v>28</v>
      </c>
      <c r="N484" s="12" t="s">
        <v>28</v>
      </c>
      <c r="O484" s="12" t="s">
        <v>28</v>
      </c>
      <c r="P484" s="12" t="s">
        <v>28</v>
      </c>
    </row>
    <row r="485" spans="1:16" ht="15" customHeight="1">
      <c r="A485" s="59" t="s">
        <v>316</v>
      </c>
      <c r="B485" s="59"/>
      <c r="C485" s="59"/>
      <c r="D485" s="59"/>
      <c r="E485" s="59"/>
      <c r="F485" s="59"/>
      <c r="G485" s="59"/>
      <c r="H485" s="12" t="s">
        <v>28</v>
      </c>
      <c r="I485" s="12" t="s">
        <v>28</v>
      </c>
      <c r="J485" s="12" t="s">
        <v>28</v>
      </c>
      <c r="K485" s="12" t="s">
        <v>28</v>
      </c>
      <c r="L485" s="12" t="s">
        <v>28</v>
      </c>
      <c r="M485" s="12" t="s">
        <v>28</v>
      </c>
      <c r="N485" s="12" t="s">
        <v>28</v>
      </c>
      <c r="O485" s="12" t="s">
        <v>28</v>
      </c>
      <c r="P485" s="12" t="s">
        <v>28</v>
      </c>
    </row>
    <row r="486" spans="1:16">
      <c r="A486" s="15"/>
      <c r="B486" s="15"/>
      <c r="C486" s="15">
        <v>15</v>
      </c>
      <c r="D486" s="15">
        <v>15</v>
      </c>
      <c r="E486" s="15">
        <f>D486/C486</f>
        <v>1</v>
      </c>
      <c r="F486" s="15"/>
      <c r="G486" s="15"/>
      <c r="H486" s="12" t="s">
        <v>28</v>
      </c>
      <c r="I486" s="12" t="s">
        <v>28</v>
      </c>
      <c r="J486" s="12" t="s">
        <v>28</v>
      </c>
      <c r="K486" s="12" t="s">
        <v>28</v>
      </c>
      <c r="L486" s="12" t="s">
        <v>28</v>
      </c>
      <c r="M486" s="12" t="s">
        <v>28</v>
      </c>
      <c r="N486" s="12" t="s">
        <v>28</v>
      </c>
      <c r="O486" s="12" t="s">
        <v>28</v>
      </c>
      <c r="P486" s="12" t="s">
        <v>28</v>
      </c>
    </row>
    <row r="487" spans="1:16" ht="15" customHeight="1">
      <c r="A487" s="59" t="s">
        <v>317</v>
      </c>
      <c r="B487" s="59"/>
      <c r="C487" s="59"/>
      <c r="D487" s="59"/>
      <c r="E487" s="59"/>
      <c r="F487" s="59"/>
      <c r="G487" s="59"/>
      <c r="H487" s="12" t="s">
        <v>28</v>
      </c>
      <c r="I487" s="12" t="s">
        <v>28</v>
      </c>
      <c r="J487" s="12" t="s">
        <v>28</v>
      </c>
      <c r="K487" s="12" t="s">
        <v>28</v>
      </c>
      <c r="L487" s="12" t="s">
        <v>28</v>
      </c>
      <c r="M487" s="12" t="s">
        <v>28</v>
      </c>
      <c r="N487" s="12" t="s">
        <v>28</v>
      </c>
      <c r="O487" s="12" t="s">
        <v>28</v>
      </c>
      <c r="P487" s="12" t="s">
        <v>28</v>
      </c>
    </row>
    <row r="488" spans="1:16">
      <c r="A488" s="15"/>
      <c r="B488" s="15"/>
      <c r="C488" s="15">
        <v>15</v>
      </c>
      <c r="D488" s="15">
        <v>15</v>
      </c>
      <c r="E488" s="15">
        <f>D488/C488</f>
        <v>1</v>
      </c>
      <c r="F488" s="15"/>
      <c r="G488" s="15"/>
      <c r="H488" s="12" t="s">
        <v>28</v>
      </c>
      <c r="I488" s="12" t="s">
        <v>28</v>
      </c>
      <c r="J488" s="12" t="s">
        <v>28</v>
      </c>
      <c r="K488" s="12" t="s">
        <v>28</v>
      </c>
      <c r="L488" s="12" t="s">
        <v>28</v>
      </c>
      <c r="M488" s="12" t="s">
        <v>28</v>
      </c>
      <c r="N488" s="12" t="s">
        <v>28</v>
      </c>
      <c r="O488" s="12" t="s">
        <v>28</v>
      </c>
      <c r="P488" s="12" t="s">
        <v>28</v>
      </c>
    </row>
    <row r="489" spans="1:16" ht="45" customHeight="1">
      <c r="A489" s="59" t="s">
        <v>319</v>
      </c>
      <c r="B489" s="59"/>
      <c r="C489" s="59"/>
      <c r="D489" s="59"/>
      <c r="E489" s="59"/>
      <c r="F489" s="59"/>
      <c r="G489" s="59"/>
      <c r="H489" s="12" t="s">
        <v>28</v>
      </c>
      <c r="I489" s="12" t="s">
        <v>28</v>
      </c>
      <c r="J489" s="12" t="s">
        <v>28</v>
      </c>
      <c r="K489" s="12" t="s">
        <v>28</v>
      </c>
      <c r="L489" s="12" t="s">
        <v>28</v>
      </c>
      <c r="M489" s="12" t="s">
        <v>28</v>
      </c>
      <c r="N489" s="12" t="s">
        <v>28</v>
      </c>
      <c r="O489" s="12" t="s">
        <v>28</v>
      </c>
      <c r="P489" s="12" t="s">
        <v>28</v>
      </c>
    </row>
    <row r="490" spans="1:16">
      <c r="A490" s="15"/>
      <c r="B490" s="15"/>
      <c r="C490" s="15">
        <v>3</v>
      </c>
      <c r="D490" s="15">
        <v>3</v>
      </c>
      <c r="E490" s="15">
        <f>D490/C490</f>
        <v>1</v>
      </c>
      <c r="F490" s="15" t="s">
        <v>28</v>
      </c>
      <c r="G490" s="15" t="s">
        <v>28</v>
      </c>
      <c r="H490" s="12" t="s">
        <v>28</v>
      </c>
      <c r="I490" s="12" t="s">
        <v>28</v>
      </c>
      <c r="J490" s="12" t="s">
        <v>28</v>
      </c>
      <c r="K490" s="12" t="s">
        <v>28</v>
      </c>
      <c r="L490" s="12" t="s">
        <v>28</v>
      </c>
      <c r="M490" s="12" t="s">
        <v>28</v>
      </c>
      <c r="N490" s="12" t="s">
        <v>28</v>
      </c>
      <c r="O490" s="12" t="s">
        <v>28</v>
      </c>
      <c r="P490" s="12" t="s">
        <v>28</v>
      </c>
    </row>
    <row r="491" spans="1:16" ht="36.75" customHeight="1">
      <c r="A491" s="59" t="s">
        <v>320</v>
      </c>
      <c r="B491" s="59"/>
      <c r="C491" s="59"/>
      <c r="D491" s="59"/>
      <c r="E491" s="59"/>
      <c r="F491" s="59"/>
      <c r="G491" s="59"/>
      <c r="H491" s="12" t="s">
        <v>28</v>
      </c>
      <c r="I491" s="12" t="s">
        <v>28</v>
      </c>
      <c r="J491" s="12" t="s">
        <v>28</v>
      </c>
      <c r="K491" s="12" t="s">
        <v>28</v>
      </c>
      <c r="L491" s="12" t="s">
        <v>28</v>
      </c>
      <c r="M491" s="12" t="s">
        <v>28</v>
      </c>
      <c r="N491" s="12" t="s">
        <v>28</v>
      </c>
      <c r="O491" s="12" t="s">
        <v>28</v>
      </c>
      <c r="P491" s="12" t="s">
        <v>28</v>
      </c>
    </row>
    <row r="492" spans="1:16">
      <c r="A492" s="15"/>
      <c r="B492" s="15"/>
      <c r="C492" s="15">
        <v>5</v>
      </c>
      <c r="D492" s="15">
        <v>5</v>
      </c>
      <c r="E492" s="15">
        <f>D492/C492</f>
        <v>1</v>
      </c>
      <c r="F492" s="15" t="s">
        <v>28</v>
      </c>
      <c r="G492" s="15" t="s">
        <v>28</v>
      </c>
      <c r="H492" s="12" t="s">
        <v>28</v>
      </c>
      <c r="I492" s="12" t="s">
        <v>28</v>
      </c>
      <c r="J492" s="12" t="s">
        <v>28</v>
      </c>
      <c r="K492" s="12" t="s">
        <v>28</v>
      </c>
      <c r="L492" s="12" t="s">
        <v>28</v>
      </c>
      <c r="M492" s="12" t="s">
        <v>28</v>
      </c>
      <c r="N492" s="12" t="s">
        <v>28</v>
      </c>
      <c r="O492" s="12" t="s">
        <v>28</v>
      </c>
      <c r="P492" s="12" t="s">
        <v>28</v>
      </c>
    </row>
    <row r="493" spans="1:16" ht="45" customHeight="1">
      <c r="A493" s="59" t="s">
        <v>285</v>
      </c>
      <c r="B493" s="59"/>
      <c r="C493" s="59"/>
      <c r="D493" s="59"/>
      <c r="E493" s="59"/>
      <c r="F493" s="59"/>
      <c r="G493" s="59"/>
      <c r="H493" s="12" t="s">
        <v>28</v>
      </c>
      <c r="I493" s="12" t="s">
        <v>28</v>
      </c>
      <c r="J493" s="12" t="s">
        <v>28</v>
      </c>
      <c r="K493" s="12" t="s">
        <v>28</v>
      </c>
      <c r="L493" s="12" t="s">
        <v>28</v>
      </c>
      <c r="M493" s="12" t="s">
        <v>28</v>
      </c>
      <c r="N493" s="12" t="s">
        <v>28</v>
      </c>
      <c r="O493" s="12" t="s">
        <v>28</v>
      </c>
      <c r="P493" s="12" t="s">
        <v>28</v>
      </c>
    </row>
    <row r="494" spans="1:16">
      <c r="A494" s="15"/>
      <c r="B494" s="15"/>
      <c r="C494" s="15">
        <v>40</v>
      </c>
      <c r="D494" s="15">
        <v>40</v>
      </c>
      <c r="E494" s="15">
        <f>D494/C494</f>
        <v>1</v>
      </c>
      <c r="F494" s="15" t="s">
        <v>28</v>
      </c>
      <c r="G494" s="15" t="s">
        <v>28</v>
      </c>
      <c r="H494" s="12" t="s">
        <v>28</v>
      </c>
      <c r="I494" s="12" t="s">
        <v>28</v>
      </c>
      <c r="J494" s="12" t="s">
        <v>28</v>
      </c>
      <c r="K494" s="12" t="s">
        <v>28</v>
      </c>
      <c r="L494" s="12" t="s">
        <v>28</v>
      </c>
      <c r="M494" s="12" t="s">
        <v>28</v>
      </c>
      <c r="N494" s="12" t="s">
        <v>28</v>
      </c>
      <c r="O494" s="12" t="s">
        <v>28</v>
      </c>
      <c r="P494" s="12" t="s">
        <v>28</v>
      </c>
    </row>
    <row r="495" spans="1:16" ht="36.75" customHeight="1">
      <c r="A495" s="59" t="s">
        <v>321</v>
      </c>
      <c r="B495" s="59"/>
      <c r="C495" s="59"/>
      <c r="D495" s="59"/>
      <c r="E495" s="59"/>
      <c r="F495" s="59"/>
      <c r="G495" s="59"/>
      <c r="H495" s="12" t="s">
        <v>28</v>
      </c>
      <c r="I495" s="12" t="s">
        <v>28</v>
      </c>
      <c r="J495" s="12" t="s">
        <v>28</v>
      </c>
      <c r="K495" s="12" t="s">
        <v>28</v>
      </c>
      <c r="L495" s="12" t="s">
        <v>28</v>
      </c>
      <c r="M495" s="12" t="s">
        <v>28</v>
      </c>
      <c r="N495" s="12" t="s">
        <v>28</v>
      </c>
      <c r="O495" s="12" t="s">
        <v>28</v>
      </c>
      <c r="P495" s="12" t="s">
        <v>28</v>
      </c>
    </row>
    <row r="496" spans="1:16">
      <c r="A496" s="15"/>
      <c r="B496" s="15"/>
      <c r="C496" s="15">
        <v>400</v>
      </c>
      <c r="D496" s="15">
        <v>400</v>
      </c>
      <c r="E496" s="15">
        <f>D496/C496</f>
        <v>1</v>
      </c>
      <c r="F496" s="15" t="s">
        <v>28</v>
      </c>
      <c r="G496" s="15" t="s">
        <v>28</v>
      </c>
      <c r="H496" s="12" t="s">
        <v>28</v>
      </c>
      <c r="I496" s="12" t="s">
        <v>28</v>
      </c>
      <c r="J496" s="12" t="s">
        <v>28</v>
      </c>
      <c r="K496" s="12" t="s">
        <v>28</v>
      </c>
      <c r="L496" s="12" t="s">
        <v>28</v>
      </c>
      <c r="M496" s="12" t="s">
        <v>28</v>
      </c>
      <c r="N496" s="12" t="s">
        <v>28</v>
      </c>
      <c r="O496" s="12" t="s">
        <v>28</v>
      </c>
      <c r="P496" s="12" t="s">
        <v>28</v>
      </c>
    </row>
    <row r="497" spans="1:16" ht="37.5" customHeight="1">
      <c r="A497" s="59" t="s">
        <v>322</v>
      </c>
      <c r="B497" s="59"/>
      <c r="C497" s="59"/>
      <c r="D497" s="59"/>
      <c r="E497" s="59"/>
      <c r="F497" s="59"/>
      <c r="G497" s="59"/>
      <c r="H497" s="12" t="s">
        <v>28</v>
      </c>
      <c r="I497" s="12" t="s">
        <v>28</v>
      </c>
      <c r="J497" s="12" t="s">
        <v>28</v>
      </c>
      <c r="K497" s="12" t="s">
        <v>28</v>
      </c>
      <c r="L497" s="12" t="s">
        <v>28</v>
      </c>
      <c r="M497" s="12" t="s">
        <v>28</v>
      </c>
      <c r="N497" s="12" t="s">
        <v>28</v>
      </c>
      <c r="O497" s="12" t="s">
        <v>28</v>
      </c>
      <c r="P497" s="12" t="s">
        <v>28</v>
      </c>
    </row>
    <row r="498" spans="1:16">
      <c r="A498" s="15"/>
      <c r="B498" s="15"/>
      <c r="C498" s="15">
        <v>1</v>
      </c>
      <c r="D498" s="15">
        <v>1</v>
      </c>
      <c r="E498" s="15">
        <f>D498/C498</f>
        <v>1</v>
      </c>
      <c r="F498" s="15" t="s">
        <v>28</v>
      </c>
      <c r="G498" s="15" t="s">
        <v>28</v>
      </c>
      <c r="H498" s="12" t="s">
        <v>28</v>
      </c>
      <c r="I498" s="12" t="s">
        <v>28</v>
      </c>
      <c r="J498" s="12" t="s">
        <v>28</v>
      </c>
      <c r="K498" s="12" t="s">
        <v>28</v>
      </c>
      <c r="L498" s="12" t="s">
        <v>28</v>
      </c>
      <c r="M498" s="12" t="s">
        <v>28</v>
      </c>
      <c r="N498" s="12" t="s">
        <v>28</v>
      </c>
      <c r="O498" s="12" t="s">
        <v>28</v>
      </c>
      <c r="P498" s="12" t="s">
        <v>28</v>
      </c>
    </row>
    <row r="499" spans="1:16" ht="73.5" customHeight="1">
      <c r="A499" s="14"/>
      <c r="B499" s="13" t="s">
        <v>286</v>
      </c>
      <c r="C499" s="17" t="s">
        <v>28</v>
      </c>
      <c r="D499" s="17" t="s">
        <v>28</v>
      </c>
      <c r="E499" s="29">
        <f>(E486+E488+E490+E492+E494+E496+E498)/7</f>
        <v>1</v>
      </c>
      <c r="F499" s="17" t="s">
        <v>28</v>
      </c>
      <c r="G499" s="17" t="s">
        <v>28</v>
      </c>
      <c r="H499" s="17" t="s">
        <v>28</v>
      </c>
      <c r="I499" s="17" t="s">
        <v>28</v>
      </c>
      <c r="J499" s="17" t="s">
        <v>28</v>
      </c>
      <c r="K499" s="17" t="s">
        <v>28</v>
      </c>
      <c r="L499" s="17" t="s">
        <v>28</v>
      </c>
      <c r="M499" s="17" t="s">
        <v>28</v>
      </c>
      <c r="N499" s="17" t="s">
        <v>28</v>
      </c>
      <c r="O499" s="17" t="s">
        <v>28</v>
      </c>
      <c r="P499" s="17" t="s">
        <v>28</v>
      </c>
    </row>
    <row r="500" spans="1:16" ht="36.75" customHeight="1">
      <c r="A500" s="14"/>
      <c r="B500" s="28" t="s">
        <v>287</v>
      </c>
      <c r="C500" s="17" t="s">
        <v>28</v>
      </c>
      <c r="D500" s="17" t="s">
        <v>28</v>
      </c>
      <c r="E500" s="17" t="s">
        <v>28</v>
      </c>
      <c r="F500" s="17" t="s">
        <v>28</v>
      </c>
      <c r="G500" s="17" t="s">
        <v>28</v>
      </c>
      <c r="H500" s="27">
        <v>8</v>
      </c>
      <c r="I500" s="27">
        <v>8</v>
      </c>
      <c r="J500" s="27">
        <f>I500/H500</f>
        <v>1</v>
      </c>
      <c r="K500" s="17" t="s">
        <v>28</v>
      </c>
      <c r="L500" s="17" t="s">
        <v>28</v>
      </c>
      <c r="M500" s="17" t="s">
        <v>28</v>
      </c>
      <c r="N500" s="17" t="s">
        <v>28</v>
      </c>
      <c r="O500" s="17" t="s">
        <v>28</v>
      </c>
      <c r="P500" s="17" t="s">
        <v>28</v>
      </c>
    </row>
    <row r="501" spans="1:16" ht="24">
      <c r="A501" s="14"/>
      <c r="B501" s="19" t="s">
        <v>30</v>
      </c>
      <c r="C501" s="17" t="s">
        <v>28</v>
      </c>
      <c r="D501" s="17" t="s">
        <v>28</v>
      </c>
      <c r="E501" s="17" t="s">
        <v>28</v>
      </c>
      <c r="F501" s="20">
        <f>(E499)/1</f>
        <v>1</v>
      </c>
      <c r="G501" s="17" t="s">
        <v>28</v>
      </c>
      <c r="H501" s="17" t="s">
        <v>28</v>
      </c>
      <c r="I501" s="17" t="s">
        <v>28</v>
      </c>
      <c r="J501" s="17" t="s">
        <v>28</v>
      </c>
      <c r="K501" s="17" t="s">
        <v>28</v>
      </c>
      <c r="L501" s="17" t="s">
        <v>28</v>
      </c>
      <c r="M501" s="17" t="s">
        <v>28</v>
      </c>
      <c r="N501" s="17" t="s">
        <v>28</v>
      </c>
      <c r="O501" s="17" t="s">
        <v>28</v>
      </c>
      <c r="P501" s="17" t="s">
        <v>28</v>
      </c>
    </row>
    <row r="502" spans="1:16" ht="24">
      <c r="A502" s="14"/>
      <c r="B502" s="21" t="s">
        <v>50</v>
      </c>
      <c r="C502" s="17" t="s">
        <v>28</v>
      </c>
      <c r="D502" s="17" t="s">
        <v>28</v>
      </c>
      <c r="E502" s="17" t="s">
        <v>28</v>
      </c>
      <c r="F502" s="17" t="s">
        <v>28</v>
      </c>
      <c r="G502" s="23">
        <f>1*F501</f>
        <v>1</v>
      </c>
      <c r="H502" s="17" t="s">
        <v>28</v>
      </c>
      <c r="I502" s="17" t="s">
        <v>28</v>
      </c>
      <c r="J502" s="17" t="s">
        <v>28</v>
      </c>
      <c r="K502" s="17" t="s">
        <v>28</v>
      </c>
      <c r="L502" s="17" t="s">
        <v>28</v>
      </c>
      <c r="M502" s="17" t="s">
        <v>28</v>
      </c>
      <c r="N502" s="17" t="s">
        <v>28</v>
      </c>
      <c r="O502" s="17" t="s">
        <v>28</v>
      </c>
      <c r="P502" s="17" t="s">
        <v>28</v>
      </c>
    </row>
    <row r="503" spans="1:16" ht="36">
      <c r="A503" s="14"/>
      <c r="B503" s="22" t="s">
        <v>51</v>
      </c>
      <c r="C503" s="17" t="s">
        <v>28</v>
      </c>
      <c r="D503" s="17" t="s">
        <v>28</v>
      </c>
      <c r="E503" s="17" t="s">
        <v>28</v>
      </c>
      <c r="F503" s="17" t="s">
        <v>28</v>
      </c>
      <c r="G503" s="17" t="s">
        <v>28</v>
      </c>
      <c r="H503" s="17" t="s">
        <v>28</v>
      </c>
      <c r="I503" s="17" t="s">
        <v>28</v>
      </c>
      <c r="J503" s="17" t="s">
        <v>28</v>
      </c>
      <c r="K503" s="36">
        <v>0.9</v>
      </c>
      <c r="L503" s="36">
        <v>1</v>
      </c>
      <c r="M503" s="36" t="s">
        <v>28</v>
      </c>
      <c r="N503" s="36" t="s">
        <v>28</v>
      </c>
      <c r="O503" s="36" t="s">
        <v>28</v>
      </c>
      <c r="P503" s="24">
        <v>0.95</v>
      </c>
    </row>
    <row r="504" spans="1:16" ht="24">
      <c r="A504" s="14"/>
      <c r="B504" s="18" t="s">
        <v>329</v>
      </c>
      <c r="C504" s="17" t="s">
        <v>28</v>
      </c>
      <c r="D504" s="17" t="s">
        <v>28</v>
      </c>
      <c r="E504" s="17" t="s">
        <v>28</v>
      </c>
      <c r="F504" s="17" t="s">
        <v>28</v>
      </c>
      <c r="G504" s="17" t="s">
        <v>28</v>
      </c>
      <c r="H504" s="17" t="s">
        <v>28</v>
      </c>
      <c r="I504" s="17" t="s">
        <v>28</v>
      </c>
      <c r="J504" s="25">
        <f>(I500)/(H500)</f>
        <v>1</v>
      </c>
      <c r="K504" s="17" t="s">
        <v>28</v>
      </c>
      <c r="L504" s="17" t="s">
        <v>28</v>
      </c>
      <c r="M504" s="17" t="s">
        <v>28</v>
      </c>
      <c r="N504" s="17" t="s">
        <v>28</v>
      </c>
      <c r="O504" s="17" t="s">
        <v>28</v>
      </c>
      <c r="P504" s="17" t="s">
        <v>28</v>
      </c>
    </row>
    <row r="505" spans="1:16" ht="48">
      <c r="A505" s="14"/>
      <c r="B505" s="26" t="s">
        <v>289</v>
      </c>
      <c r="C505" s="53">
        <f>0.5*G502+0.3*P503+0.2*J504</f>
        <v>0.98499999999999988</v>
      </c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5"/>
    </row>
    <row r="506" spans="1:16" ht="16.5" customHeight="1">
      <c r="A506" s="56" t="s">
        <v>288</v>
      </c>
      <c r="B506" s="57"/>
      <c r="C506" s="57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8"/>
    </row>
    <row r="507" spans="1:16" ht="15" customHeight="1">
      <c r="A507" s="59" t="s">
        <v>290</v>
      </c>
      <c r="B507" s="59"/>
      <c r="C507" s="59"/>
      <c r="D507" s="59"/>
      <c r="E507" s="59"/>
      <c r="F507" s="59"/>
      <c r="G507" s="59"/>
      <c r="H507" s="12" t="s">
        <v>28</v>
      </c>
      <c r="I507" s="12" t="s">
        <v>28</v>
      </c>
      <c r="J507" s="12" t="s">
        <v>28</v>
      </c>
      <c r="K507" s="12" t="s">
        <v>28</v>
      </c>
      <c r="L507" s="12" t="s">
        <v>28</v>
      </c>
      <c r="M507" s="12" t="s">
        <v>28</v>
      </c>
      <c r="N507" s="12" t="s">
        <v>28</v>
      </c>
      <c r="O507" s="12" t="s">
        <v>28</v>
      </c>
      <c r="P507" s="12" t="s">
        <v>28</v>
      </c>
    </row>
    <row r="508" spans="1:16">
      <c r="A508" s="15"/>
      <c r="B508" s="15"/>
      <c r="C508" s="15">
        <v>99.9</v>
      </c>
      <c r="D508" s="15">
        <v>99.9</v>
      </c>
      <c r="E508" s="15">
        <f>D508/C508</f>
        <v>1</v>
      </c>
      <c r="F508" s="15" t="s">
        <v>28</v>
      </c>
      <c r="G508" s="15" t="s">
        <v>28</v>
      </c>
      <c r="H508" s="12" t="s">
        <v>28</v>
      </c>
      <c r="I508" s="12" t="s">
        <v>28</v>
      </c>
      <c r="J508" s="12" t="s">
        <v>28</v>
      </c>
      <c r="K508" s="12" t="s">
        <v>28</v>
      </c>
      <c r="L508" s="12" t="s">
        <v>28</v>
      </c>
      <c r="M508" s="12" t="s">
        <v>28</v>
      </c>
      <c r="N508" s="12" t="s">
        <v>28</v>
      </c>
      <c r="O508" s="12" t="s">
        <v>28</v>
      </c>
      <c r="P508" s="12" t="s">
        <v>28</v>
      </c>
    </row>
    <row r="509" spans="1:16" ht="30.75" customHeight="1">
      <c r="A509" s="59" t="s">
        <v>291</v>
      </c>
      <c r="B509" s="59"/>
      <c r="C509" s="59"/>
      <c r="D509" s="59"/>
      <c r="E509" s="59"/>
      <c r="F509" s="59"/>
      <c r="G509" s="59"/>
      <c r="H509" s="12" t="s">
        <v>28</v>
      </c>
      <c r="I509" s="12" t="s">
        <v>28</v>
      </c>
      <c r="J509" s="12" t="s">
        <v>28</v>
      </c>
      <c r="K509" s="12" t="s">
        <v>28</v>
      </c>
      <c r="L509" s="12" t="s">
        <v>28</v>
      </c>
      <c r="M509" s="12" t="s">
        <v>28</v>
      </c>
      <c r="N509" s="12" t="s">
        <v>28</v>
      </c>
      <c r="O509" s="12" t="s">
        <v>28</v>
      </c>
      <c r="P509" s="12" t="s">
        <v>28</v>
      </c>
    </row>
    <row r="510" spans="1:16">
      <c r="A510" s="15"/>
      <c r="B510" s="15"/>
      <c r="C510" s="15">
        <v>91.5</v>
      </c>
      <c r="D510" s="15">
        <v>98</v>
      </c>
      <c r="E510" s="15">
        <v>1</v>
      </c>
      <c r="F510" s="15" t="s">
        <v>28</v>
      </c>
      <c r="G510" s="15" t="s">
        <v>28</v>
      </c>
      <c r="H510" s="12" t="s">
        <v>28</v>
      </c>
      <c r="I510" s="12" t="s">
        <v>28</v>
      </c>
      <c r="J510" s="12" t="s">
        <v>28</v>
      </c>
      <c r="K510" s="12" t="s">
        <v>28</v>
      </c>
      <c r="L510" s="12" t="s">
        <v>28</v>
      </c>
      <c r="M510" s="12" t="s">
        <v>28</v>
      </c>
      <c r="N510" s="12" t="s">
        <v>28</v>
      </c>
      <c r="O510" s="12" t="s">
        <v>28</v>
      </c>
      <c r="P510" s="12" t="s">
        <v>28</v>
      </c>
    </row>
    <row r="511" spans="1:16" ht="30.75" customHeight="1">
      <c r="A511" s="59" t="s">
        <v>292</v>
      </c>
      <c r="B511" s="59"/>
      <c r="C511" s="59"/>
      <c r="D511" s="59"/>
      <c r="E511" s="59"/>
      <c r="F511" s="59"/>
      <c r="G511" s="59"/>
      <c r="H511" s="12" t="s">
        <v>28</v>
      </c>
      <c r="I511" s="12" t="s">
        <v>28</v>
      </c>
      <c r="J511" s="12" t="s">
        <v>28</v>
      </c>
      <c r="K511" s="12" t="s">
        <v>28</v>
      </c>
      <c r="L511" s="12" t="s">
        <v>28</v>
      </c>
      <c r="M511" s="12" t="s">
        <v>28</v>
      </c>
      <c r="N511" s="12" t="s">
        <v>28</v>
      </c>
      <c r="O511" s="12" t="s">
        <v>28</v>
      </c>
      <c r="P511" s="12" t="s">
        <v>28</v>
      </c>
    </row>
    <row r="512" spans="1:16">
      <c r="A512" s="15"/>
      <c r="B512" s="15"/>
      <c r="C512" s="15">
        <v>4800</v>
      </c>
      <c r="D512" s="15">
        <v>4800</v>
      </c>
      <c r="E512" s="15">
        <f>D512/C512</f>
        <v>1</v>
      </c>
      <c r="F512" s="15" t="s">
        <v>28</v>
      </c>
      <c r="G512" s="15" t="s">
        <v>28</v>
      </c>
      <c r="H512" s="12" t="s">
        <v>28</v>
      </c>
      <c r="I512" s="12" t="s">
        <v>28</v>
      </c>
      <c r="J512" s="12" t="s">
        <v>28</v>
      </c>
      <c r="K512" s="12" t="s">
        <v>28</v>
      </c>
      <c r="L512" s="12" t="s">
        <v>28</v>
      </c>
      <c r="M512" s="12" t="s">
        <v>28</v>
      </c>
      <c r="N512" s="12" t="s">
        <v>28</v>
      </c>
      <c r="O512" s="12" t="s">
        <v>28</v>
      </c>
      <c r="P512" s="12" t="s">
        <v>28</v>
      </c>
    </row>
    <row r="513" spans="1:16" ht="46.5" customHeight="1">
      <c r="A513" s="59" t="s">
        <v>293</v>
      </c>
      <c r="B513" s="59"/>
      <c r="C513" s="59"/>
      <c r="D513" s="59"/>
      <c r="E513" s="59"/>
      <c r="F513" s="59"/>
      <c r="G513" s="59"/>
      <c r="H513" s="12" t="s">
        <v>28</v>
      </c>
      <c r="I513" s="12" t="s">
        <v>28</v>
      </c>
      <c r="J513" s="12" t="s">
        <v>28</v>
      </c>
      <c r="K513" s="12" t="s">
        <v>28</v>
      </c>
      <c r="L513" s="12" t="s">
        <v>28</v>
      </c>
      <c r="M513" s="12" t="s">
        <v>28</v>
      </c>
      <c r="N513" s="12" t="s">
        <v>28</v>
      </c>
      <c r="O513" s="12" t="s">
        <v>28</v>
      </c>
      <c r="P513" s="12" t="s">
        <v>28</v>
      </c>
    </row>
    <row r="514" spans="1:16">
      <c r="A514" s="15"/>
      <c r="B514" s="15"/>
      <c r="C514" s="15">
        <v>60</v>
      </c>
      <c r="D514" s="15">
        <v>60.6</v>
      </c>
      <c r="E514" s="15">
        <v>1</v>
      </c>
      <c r="F514" s="15" t="s">
        <v>28</v>
      </c>
      <c r="G514" s="15" t="s">
        <v>28</v>
      </c>
      <c r="H514" s="12" t="s">
        <v>28</v>
      </c>
      <c r="I514" s="12" t="s">
        <v>28</v>
      </c>
      <c r="J514" s="12" t="s">
        <v>28</v>
      </c>
      <c r="K514" s="12" t="s">
        <v>28</v>
      </c>
      <c r="L514" s="12" t="s">
        <v>28</v>
      </c>
      <c r="M514" s="12" t="s">
        <v>28</v>
      </c>
      <c r="N514" s="12" t="s">
        <v>28</v>
      </c>
      <c r="O514" s="12" t="s">
        <v>28</v>
      </c>
      <c r="P514" s="12" t="s">
        <v>28</v>
      </c>
    </row>
    <row r="515" spans="1:16" ht="32.25" customHeight="1">
      <c r="A515" s="59" t="s">
        <v>294</v>
      </c>
      <c r="B515" s="59"/>
      <c r="C515" s="59"/>
      <c r="D515" s="59"/>
      <c r="E515" s="59"/>
      <c r="F515" s="59"/>
      <c r="G515" s="59"/>
      <c r="H515" s="12" t="s">
        <v>28</v>
      </c>
      <c r="I515" s="12" t="s">
        <v>28</v>
      </c>
      <c r="J515" s="12" t="s">
        <v>28</v>
      </c>
      <c r="K515" s="12" t="s">
        <v>28</v>
      </c>
      <c r="L515" s="12" t="s">
        <v>28</v>
      </c>
      <c r="M515" s="12" t="s">
        <v>28</v>
      </c>
      <c r="N515" s="12" t="s">
        <v>28</v>
      </c>
      <c r="O515" s="12" t="s">
        <v>28</v>
      </c>
      <c r="P515" s="12" t="s">
        <v>28</v>
      </c>
    </row>
    <row r="516" spans="1:16">
      <c r="A516" s="15"/>
      <c r="B516" s="15"/>
      <c r="C516" s="15">
        <v>92.4</v>
      </c>
      <c r="D516" s="15">
        <v>92.5</v>
      </c>
      <c r="E516" s="15">
        <v>1</v>
      </c>
      <c r="F516" s="15" t="s">
        <v>28</v>
      </c>
      <c r="G516" s="15" t="s">
        <v>28</v>
      </c>
      <c r="H516" s="12" t="s">
        <v>28</v>
      </c>
      <c r="I516" s="12" t="s">
        <v>28</v>
      </c>
      <c r="J516" s="12" t="s">
        <v>28</v>
      </c>
      <c r="K516" s="12" t="s">
        <v>28</v>
      </c>
      <c r="L516" s="12" t="s">
        <v>28</v>
      </c>
      <c r="M516" s="12" t="s">
        <v>28</v>
      </c>
      <c r="N516" s="12" t="s">
        <v>28</v>
      </c>
      <c r="O516" s="12" t="s">
        <v>28</v>
      </c>
      <c r="P516" s="12" t="s">
        <v>28</v>
      </c>
    </row>
    <row r="517" spans="1:16" ht="24">
      <c r="A517" s="14"/>
      <c r="B517" s="21" t="s">
        <v>295</v>
      </c>
      <c r="C517" s="17" t="s">
        <v>28</v>
      </c>
      <c r="D517" s="17" t="s">
        <v>28</v>
      </c>
      <c r="E517" s="17" t="s">
        <v>28</v>
      </c>
      <c r="F517" s="17" t="s">
        <v>28</v>
      </c>
      <c r="G517" s="23">
        <f>(E508+E510+E512+E514+E516)/5</f>
        <v>1</v>
      </c>
      <c r="H517" s="17" t="s">
        <v>28</v>
      </c>
      <c r="I517" s="17" t="s">
        <v>28</v>
      </c>
      <c r="J517" s="17" t="s">
        <v>28</v>
      </c>
      <c r="K517" s="17" t="s">
        <v>28</v>
      </c>
      <c r="L517" s="17" t="s">
        <v>28</v>
      </c>
      <c r="M517" s="17" t="s">
        <v>28</v>
      </c>
      <c r="N517" s="17" t="s">
        <v>28</v>
      </c>
      <c r="O517" s="17" t="s">
        <v>28</v>
      </c>
      <c r="P517" s="17" t="s">
        <v>28</v>
      </c>
    </row>
    <row r="518" spans="1:16" ht="84">
      <c r="A518" s="14"/>
      <c r="B518" s="21" t="s">
        <v>296</v>
      </c>
      <c r="C518" s="17" t="s">
        <v>28</v>
      </c>
      <c r="D518" s="17" t="s">
        <v>28</v>
      </c>
      <c r="E518" s="17" t="s">
        <v>28</v>
      </c>
      <c r="F518" s="17" t="s">
        <v>28</v>
      </c>
      <c r="G518" s="39">
        <v>0.98</v>
      </c>
      <c r="H518" s="40" t="s">
        <v>28</v>
      </c>
      <c r="I518" s="40" t="s">
        <v>28</v>
      </c>
      <c r="J518" s="40" t="s">
        <v>28</v>
      </c>
      <c r="K518" s="40" t="s">
        <v>28</v>
      </c>
      <c r="L518" s="40" t="s">
        <v>28</v>
      </c>
      <c r="M518" s="40" t="s">
        <v>28</v>
      </c>
      <c r="N518" s="40" t="s">
        <v>28</v>
      </c>
      <c r="O518" s="40" t="s">
        <v>28</v>
      </c>
      <c r="P518" s="40" t="s">
        <v>28</v>
      </c>
    </row>
    <row r="519" spans="1:16" ht="36">
      <c r="A519" s="14"/>
      <c r="B519" s="22" t="s">
        <v>297</v>
      </c>
      <c r="C519" s="17" t="s">
        <v>28</v>
      </c>
      <c r="D519" s="17" t="s">
        <v>28</v>
      </c>
      <c r="E519" s="17" t="s">
        <v>28</v>
      </c>
      <c r="F519" s="17" t="s">
        <v>28</v>
      </c>
      <c r="G519" s="40" t="s">
        <v>28</v>
      </c>
      <c r="H519" s="40" t="s">
        <v>28</v>
      </c>
      <c r="I519" s="40" t="s">
        <v>28</v>
      </c>
      <c r="J519" s="40" t="s">
        <v>28</v>
      </c>
      <c r="K519" s="40" t="s">
        <v>28</v>
      </c>
      <c r="L519" s="40" t="s">
        <v>28</v>
      </c>
      <c r="M519" s="40" t="s">
        <v>28</v>
      </c>
      <c r="N519" s="40" t="s">
        <v>28</v>
      </c>
      <c r="O519" s="40" t="s">
        <v>28</v>
      </c>
      <c r="P519" s="41">
        <v>0.99</v>
      </c>
    </row>
    <row r="520" spans="1:16" ht="72">
      <c r="A520" s="14"/>
      <c r="B520" s="18" t="s">
        <v>298</v>
      </c>
      <c r="C520" s="17" t="s">
        <v>28</v>
      </c>
      <c r="D520" s="17" t="s">
        <v>28</v>
      </c>
      <c r="E520" s="17" t="s">
        <v>28</v>
      </c>
      <c r="F520" s="17" t="s">
        <v>28</v>
      </c>
      <c r="G520" s="40" t="s">
        <v>28</v>
      </c>
      <c r="H520" s="40" t="s">
        <v>28</v>
      </c>
      <c r="I520" s="40" t="s">
        <v>28</v>
      </c>
      <c r="J520" s="42">
        <f>(J78+J256+J220+J347+J415+J475+J504)/7</f>
        <v>0.97601401006973754</v>
      </c>
      <c r="K520" s="40" t="s">
        <v>28</v>
      </c>
      <c r="L520" s="40" t="s">
        <v>28</v>
      </c>
      <c r="M520" s="40" t="s">
        <v>28</v>
      </c>
      <c r="N520" s="40" t="s">
        <v>28</v>
      </c>
      <c r="O520" s="40" t="s">
        <v>28</v>
      </c>
      <c r="P520" s="40" t="s">
        <v>28</v>
      </c>
    </row>
    <row r="521" spans="1:16" ht="51.75" customHeight="1">
      <c r="A521" s="14"/>
      <c r="B521" s="26" t="s">
        <v>299</v>
      </c>
      <c r="C521" s="53">
        <f>(0.3*G517)+(0.3*G518)+(0.2*P519)+(0.2*J520)</f>
        <v>0.98720280201394761</v>
      </c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5"/>
    </row>
  </sheetData>
  <mergeCells count="240">
    <mergeCell ref="A482:G482"/>
    <mergeCell ref="A485:G485"/>
    <mergeCell ref="A487:G487"/>
    <mergeCell ref="B197:P197"/>
    <mergeCell ref="A198:G198"/>
    <mergeCell ref="A200:G200"/>
    <mergeCell ref="B207:P207"/>
    <mergeCell ref="A112:G112"/>
    <mergeCell ref="B212:P212"/>
    <mergeCell ref="A213:G213"/>
    <mergeCell ref="A203:G203"/>
    <mergeCell ref="A208:G208"/>
    <mergeCell ref="B122:P122"/>
    <mergeCell ref="B158:P158"/>
    <mergeCell ref="A159:G159"/>
    <mergeCell ref="B163:P163"/>
    <mergeCell ref="A164:G164"/>
    <mergeCell ref="A166:G166"/>
    <mergeCell ref="B146:P146"/>
    <mergeCell ref="A147:G147"/>
    <mergeCell ref="B151:P151"/>
    <mergeCell ref="A152:G152"/>
    <mergeCell ref="A154:G154"/>
    <mergeCell ref="A193:G193"/>
    <mergeCell ref="C521:P521"/>
    <mergeCell ref="A244:G244"/>
    <mergeCell ref="B248:P248"/>
    <mergeCell ref="A249:G249"/>
    <mergeCell ref="C257:P257"/>
    <mergeCell ref="B228:P228"/>
    <mergeCell ref="A229:G229"/>
    <mergeCell ref="B233:P233"/>
    <mergeCell ref="A234:G234"/>
    <mergeCell ref="B238:P238"/>
    <mergeCell ref="A239:G239"/>
    <mergeCell ref="B243:P243"/>
    <mergeCell ref="A258:P258"/>
    <mergeCell ref="B259:P259"/>
    <mergeCell ref="A260:G260"/>
    <mergeCell ref="A262:G262"/>
    <mergeCell ref="B267:P267"/>
    <mergeCell ref="A268:G268"/>
    <mergeCell ref="A479:G479"/>
    <mergeCell ref="A484:G484"/>
    <mergeCell ref="A489:G489"/>
    <mergeCell ref="A491:G491"/>
    <mergeCell ref="A495:G495"/>
    <mergeCell ref="A480:G480"/>
    <mergeCell ref="A50:G50"/>
    <mergeCell ref="A80:P80"/>
    <mergeCell ref="B81:P81"/>
    <mergeCell ref="A82:G82"/>
    <mergeCell ref="A84:G84"/>
    <mergeCell ref="A86:G86"/>
    <mergeCell ref="A99:G99"/>
    <mergeCell ref="A101:G101"/>
    <mergeCell ref="A88:G88"/>
    <mergeCell ref="A90:G90"/>
    <mergeCell ref="B94:P94"/>
    <mergeCell ref="A95:G95"/>
    <mergeCell ref="A97:G97"/>
    <mergeCell ref="B70:P70"/>
    <mergeCell ref="A71:G71"/>
    <mergeCell ref="G5:G13"/>
    <mergeCell ref="J5:J13"/>
    <mergeCell ref="A35:G35"/>
    <mergeCell ref="A22:G22"/>
    <mergeCell ref="A27:G27"/>
    <mergeCell ref="A29:G29"/>
    <mergeCell ref="A64:G64"/>
    <mergeCell ref="A66:G66"/>
    <mergeCell ref="C79:P79"/>
    <mergeCell ref="B17:P17"/>
    <mergeCell ref="B26:P26"/>
    <mergeCell ref="B34:P34"/>
    <mergeCell ref="B39:P39"/>
    <mergeCell ref="B63:P63"/>
    <mergeCell ref="B54:P54"/>
    <mergeCell ref="B49:P49"/>
    <mergeCell ref="B44:P44"/>
    <mergeCell ref="A55:G55"/>
    <mergeCell ref="A57:G57"/>
    <mergeCell ref="A59:G59"/>
    <mergeCell ref="A40:G40"/>
    <mergeCell ref="A45:G45"/>
    <mergeCell ref="A18:G18"/>
    <mergeCell ref="A20:G20"/>
    <mergeCell ref="A15:P15"/>
    <mergeCell ref="A16:P16"/>
    <mergeCell ref="N5:N11"/>
    <mergeCell ref="O5:O11"/>
    <mergeCell ref="C12:C13"/>
    <mergeCell ref="D12:D13"/>
    <mergeCell ref="H12:H13"/>
    <mergeCell ref="I12:I13"/>
    <mergeCell ref="K12:K13"/>
    <mergeCell ref="L12:L13"/>
    <mergeCell ref="M12:M13"/>
    <mergeCell ref="N12:N13"/>
    <mergeCell ref="A4:A13"/>
    <mergeCell ref="B4:B13"/>
    <mergeCell ref="C4:G4"/>
    <mergeCell ref="H4:J4"/>
    <mergeCell ref="K4:P4"/>
    <mergeCell ref="C5:D11"/>
    <mergeCell ref="H5:I11"/>
    <mergeCell ref="K5:K11"/>
    <mergeCell ref="L5:L11"/>
    <mergeCell ref="M5:M11"/>
    <mergeCell ref="P5:P13"/>
    <mergeCell ref="O12:O13"/>
    <mergeCell ref="B106:P106"/>
    <mergeCell ref="A107:G107"/>
    <mergeCell ref="B111:P111"/>
    <mergeCell ref="B134:P134"/>
    <mergeCell ref="A135:G135"/>
    <mergeCell ref="A137:G137"/>
    <mergeCell ref="B141:P141"/>
    <mergeCell ref="A142:G142"/>
    <mergeCell ref="A123:G123"/>
    <mergeCell ref="A125:G125"/>
    <mergeCell ref="B129:P129"/>
    <mergeCell ref="A130:G130"/>
    <mergeCell ref="A114:G114"/>
    <mergeCell ref="A116:G116"/>
    <mergeCell ref="A118:G118"/>
    <mergeCell ref="A188:G188"/>
    <mergeCell ref="B192:P192"/>
    <mergeCell ref="B170:P170"/>
    <mergeCell ref="A171:G171"/>
    <mergeCell ref="B175:P175"/>
    <mergeCell ref="A176:G176"/>
    <mergeCell ref="A178:G178"/>
    <mergeCell ref="A284:G284"/>
    <mergeCell ref="A286:G286"/>
    <mergeCell ref="A270:G270"/>
    <mergeCell ref="A272:G272"/>
    <mergeCell ref="B276:P276"/>
    <mergeCell ref="A277:G277"/>
    <mergeCell ref="A279:G279"/>
    <mergeCell ref="B283:P283"/>
    <mergeCell ref="C221:P221"/>
    <mergeCell ref="A222:P222"/>
    <mergeCell ref="B223:P223"/>
    <mergeCell ref="A224:G224"/>
    <mergeCell ref="B182:P182"/>
    <mergeCell ref="A183:G183"/>
    <mergeCell ref="B187:P187"/>
    <mergeCell ref="A288:G288"/>
    <mergeCell ref="A290:G290"/>
    <mergeCell ref="A292:G292"/>
    <mergeCell ref="A294:G294"/>
    <mergeCell ref="A296:G296"/>
    <mergeCell ref="B300:P300"/>
    <mergeCell ref="A301:G301"/>
    <mergeCell ref="A303:G303"/>
    <mergeCell ref="A305:G305"/>
    <mergeCell ref="A307:G307"/>
    <mergeCell ref="B311:P311"/>
    <mergeCell ref="A312:G312"/>
    <mergeCell ref="A314:G314"/>
    <mergeCell ref="B335:P335"/>
    <mergeCell ref="A336:G336"/>
    <mergeCell ref="A338:G338"/>
    <mergeCell ref="A340:G340"/>
    <mergeCell ref="C348:P348"/>
    <mergeCell ref="A349:P349"/>
    <mergeCell ref="B350:P350"/>
    <mergeCell ref="A351:G351"/>
    <mergeCell ref="A316:G316"/>
    <mergeCell ref="B320:P320"/>
    <mergeCell ref="A321:G321"/>
    <mergeCell ref="B325:P325"/>
    <mergeCell ref="A326:G326"/>
    <mergeCell ref="B330:P330"/>
    <mergeCell ref="A331:G331"/>
    <mergeCell ref="B355:P355"/>
    <mergeCell ref="A356:G356"/>
    <mergeCell ref="A358:G358"/>
    <mergeCell ref="B362:P362"/>
    <mergeCell ref="A363:G363"/>
    <mergeCell ref="B367:P367"/>
    <mergeCell ref="A368:G368"/>
    <mergeCell ref="B372:P372"/>
    <mergeCell ref="A373:G373"/>
    <mergeCell ref="B377:P377"/>
    <mergeCell ref="A378:G378"/>
    <mergeCell ref="B382:P382"/>
    <mergeCell ref="A383:G383"/>
    <mergeCell ref="B387:P387"/>
    <mergeCell ref="A388:G388"/>
    <mergeCell ref="B392:P392"/>
    <mergeCell ref="A393:G393"/>
    <mergeCell ref="B397:P397"/>
    <mergeCell ref="A398:G398"/>
    <mergeCell ref="B402:P402"/>
    <mergeCell ref="A403:G403"/>
    <mergeCell ref="B407:P407"/>
    <mergeCell ref="A408:G408"/>
    <mergeCell ref="C416:P416"/>
    <mergeCell ref="A417:P417"/>
    <mergeCell ref="B418:P418"/>
    <mergeCell ref="A419:G419"/>
    <mergeCell ref="A451:G451"/>
    <mergeCell ref="A453:G453"/>
    <mergeCell ref="A455:G455"/>
    <mergeCell ref="A457:G457"/>
    <mergeCell ref="A421:G421"/>
    <mergeCell ref="A423:G423"/>
    <mergeCell ref="A425:G425"/>
    <mergeCell ref="A427:G427"/>
    <mergeCell ref="B431:P431"/>
    <mergeCell ref="A432:G432"/>
    <mergeCell ref="A434:G434"/>
    <mergeCell ref="A436:G436"/>
    <mergeCell ref="A438:G438"/>
    <mergeCell ref="J1:P1"/>
    <mergeCell ref="C2:K2"/>
    <mergeCell ref="C505:P505"/>
    <mergeCell ref="A506:P506"/>
    <mergeCell ref="A507:G507"/>
    <mergeCell ref="A509:G509"/>
    <mergeCell ref="A511:G511"/>
    <mergeCell ref="A513:G513"/>
    <mergeCell ref="A515:G515"/>
    <mergeCell ref="B461:P461"/>
    <mergeCell ref="A462:G462"/>
    <mergeCell ref="A464:G464"/>
    <mergeCell ref="A466:G466"/>
    <mergeCell ref="A468:G468"/>
    <mergeCell ref="C476:P476"/>
    <mergeCell ref="A477:P477"/>
    <mergeCell ref="B478:P478"/>
    <mergeCell ref="A493:G493"/>
    <mergeCell ref="A497:G497"/>
    <mergeCell ref="A440:G440"/>
    <mergeCell ref="A442:G442"/>
    <mergeCell ref="B446:P446"/>
    <mergeCell ref="A447:G447"/>
    <mergeCell ref="A449:G449"/>
  </mergeCells>
  <pageMargins left="0.23" right="0.70866141732283472" top="0.74803149606299213" bottom="0.74803149606299213" header="0.31496062992125984" footer="0.31496062992125984"/>
  <pageSetup paperSize="9" scale="68" orientation="landscape" horizontalDpi="0" verticalDpi="0" r:id="rId1"/>
  <drawing r:id="rId2"/>
  <legacyDrawing r:id="rId3"/>
  <oleObjects>
    <oleObject progId="Word.Document.12" shapeId="1025" r:id="rId4"/>
    <oleObject progId="Word.Document.12" shapeId="1027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n.romanova</dc:creator>
  <cp:lastModifiedBy>A.Ragulina</cp:lastModifiedBy>
  <cp:lastPrinted>2021-03-01T05:36:00Z</cp:lastPrinted>
  <dcterms:created xsi:type="dcterms:W3CDTF">2020-01-22T11:04:50Z</dcterms:created>
  <dcterms:modified xsi:type="dcterms:W3CDTF">2021-03-29T06:29:45Z</dcterms:modified>
</cp:coreProperties>
</file>